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Нафиса\Desktop\док-и по Навигатору\"/>
    </mc:Choice>
  </mc:AlternateContent>
  <bookViews>
    <workbookView xWindow="0" yWindow="0" windowWidth="23040" windowHeight="9192"/>
  </bookViews>
  <sheets>
    <sheet name="Успех_Е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48" i="2" l="1"/>
  <c r="BH51" i="2" l="1"/>
  <c r="BC51" i="2"/>
  <c r="AX51" i="2"/>
  <c r="AS51" i="2"/>
  <c r="AN51" i="2"/>
  <c r="AI51" i="2"/>
  <c r="AD51" i="2"/>
  <c r="Y51" i="2"/>
  <c r="T51" i="2"/>
  <c r="O51" i="2"/>
  <c r="J51" i="2"/>
  <c r="E51" i="2"/>
  <c r="BH50" i="2"/>
  <c r="BC50" i="2"/>
  <c r="AX50" i="2"/>
  <c r="AS50" i="2"/>
  <c r="AN50" i="2"/>
  <c r="AI50" i="2"/>
  <c r="AD50" i="2"/>
  <c r="Y50" i="2"/>
  <c r="T50" i="2"/>
  <c r="O50" i="2"/>
  <c r="J50" i="2"/>
  <c r="E50" i="2"/>
  <c r="BH49" i="2"/>
  <c r="BC49" i="2"/>
  <c r="AX49" i="2"/>
  <c r="AS49" i="2"/>
  <c r="AN49" i="2"/>
  <c r="AI49" i="2"/>
  <c r="AD49" i="2"/>
  <c r="Y49" i="2"/>
  <c r="T49" i="2"/>
  <c r="O49" i="2"/>
  <c r="J49" i="2"/>
  <c r="E49" i="2"/>
  <c r="BC48" i="2"/>
  <c r="AX48" i="2"/>
  <c r="AS48" i="2"/>
  <c r="AN48" i="2"/>
  <c r="AI48" i="2"/>
  <c r="AD48" i="2"/>
  <c r="Y48" i="2"/>
  <c r="T48" i="2"/>
  <c r="O48" i="2"/>
  <c r="J48" i="2"/>
  <c r="E48" i="2"/>
  <c r="BH47" i="2"/>
  <c r="BC47" i="2"/>
  <c r="AX47" i="2"/>
  <c r="AS47" i="2"/>
  <c r="AN47" i="2"/>
  <c r="AI47" i="2"/>
  <c r="AD47" i="2"/>
  <c r="Y47" i="2"/>
  <c r="T47" i="2"/>
  <c r="O47" i="2"/>
  <c r="J47" i="2"/>
  <c r="E47" i="2"/>
  <c r="BH46" i="2"/>
  <c r="BC46" i="2"/>
  <c r="AX46" i="2"/>
  <c r="AS46" i="2"/>
  <c r="AN46" i="2"/>
  <c r="AI46" i="2"/>
  <c r="AD46" i="2"/>
  <c r="Y46" i="2"/>
  <c r="T46" i="2"/>
  <c r="O46" i="2"/>
  <c r="J46" i="2"/>
  <c r="E46" i="2"/>
  <c r="BH45" i="2"/>
  <c r="BC45" i="2"/>
  <c r="AX45" i="2"/>
  <c r="AS45" i="2"/>
  <c r="AN45" i="2"/>
  <c r="AI45" i="2"/>
  <c r="AD45" i="2"/>
  <c r="Y45" i="2"/>
  <c r="T45" i="2"/>
  <c r="O45" i="2"/>
  <c r="J45" i="2"/>
  <c r="E45" i="2"/>
  <c r="BH44" i="2"/>
  <c r="BC44" i="2"/>
  <c r="AX44" i="2"/>
  <c r="AS44" i="2"/>
  <c r="AN44" i="2"/>
  <c r="AI44" i="2"/>
  <c r="AD44" i="2"/>
  <c r="Y44" i="2"/>
  <c r="T44" i="2"/>
  <c r="O44" i="2"/>
  <c r="J44" i="2"/>
  <c r="E44" i="2"/>
  <c r="BH43" i="2"/>
  <c r="BC43" i="2"/>
  <c r="AX43" i="2"/>
  <c r="AS43" i="2"/>
  <c r="AN43" i="2"/>
  <c r="AI43" i="2"/>
  <c r="AD43" i="2"/>
  <c r="Y43" i="2"/>
  <c r="T43" i="2"/>
  <c r="O43" i="2"/>
  <c r="J43" i="2"/>
  <c r="E43" i="2"/>
  <c r="BH42" i="2"/>
  <c r="BC42" i="2"/>
  <c r="AX42" i="2"/>
  <c r="AS42" i="2"/>
  <c r="AN42" i="2"/>
  <c r="AI42" i="2"/>
  <c r="AD42" i="2"/>
  <c r="Y42" i="2"/>
  <c r="T42" i="2"/>
  <c r="O42" i="2"/>
  <c r="J42" i="2"/>
  <c r="E42" i="2"/>
  <c r="BH41" i="2"/>
  <c r="BC41" i="2"/>
  <c r="AX41" i="2"/>
  <c r="AS41" i="2"/>
  <c r="AN41" i="2"/>
  <c r="AI41" i="2"/>
  <c r="AD41" i="2"/>
  <c r="Y41" i="2"/>
  <c r="T41" i="2"/>
  <c r="O41" i="2"/>
  <c r="J41" i="2"/>
  <c r="E41" i="2"/>
  <c r="BH40" i="2"/>
  <c r="BC40" i="2"/>
  <c r="AX40" i="2"/>
  <c r="AS40" i="2"/>
  <c r="AN40" i="2"/>
  <c r="AI40" i="2"/>
  <c r="AD40" i="2"/>
  <c r="Y40" i="2"/>
  <c r="T40" i="2"/>
  <c r="O40" i="2"/>
  <c r="J40" i="2"/>
  <c r="E40" i="2"/>
  <c r="BH39" i="2"/>
  <c r="BC39" i="2"/>
  <c r="AX39" i="2"/>
  <c r="AS39" i="2"/>
  <c r="AN39" i="2"/>
  <c r="AI39" i="2"/>
  <c r="AD39" i="2"/>
  <c r="Y39" i="2"/>
  <c r="T39" i="2"/>
  <c r="O39" i="2"/>
  <c r="J39" i="2"/>
  <c r="E39" i="2"/>
  <c r="BH38" i="2"/>
  <c r="BC38" i="2"/>
  <c r="AX38" i="2"/>
  <c r="AS38" i="2"/>
  <c r="AN38" i="2"/>
  <c r="AI38" i="2"/>
  <c r="AD38" i="2"/>
  <c r="Y38" i="2"/>
  <c r="T38" i="2"/>
  <c r="O38" i="2"/>
  <c r="J38" i="2"/>
  <c r="E38" i="2"/>
  <c r="BH37" i="2"/>
  <c r="BC37" i="2"/>
  <c r="AX37" i="2"/>
  <c r="AS37" i="2"/>
  <c r="AN37" i="2"/>
  <c r="AI37" i="2"/>
  <c r="AD37" i="2"/>
  <c r="Y37" i="2"/>
  <c r="T37" i="2"/>
  <c r="O37" i="2"/>
  <c r="J37" i="2"/>
  <c r="E37" i="2"/>
  <c r="BH36" i="2"/>
  <c r="BC36" i="2"/>
  <c r="AX36" i="2"/>
  <c r="AS36" i="2"/>
  <c r="AN36" i="2"/>
  <c r="AI36" i="2"/>
  <c r="AD36" i="2"/>
  <c r="Y36" i="2"/>
  <c r="T36" i="2"/>
  <c r="O36" i="2"/>
  <c r="J36" i="2"/>
  <c r="E36" i="2"/>
  <c r="BH35" i="2"/>
  <c r="BC35" i="2"/>
  <c r="AX35" i="2"/>
  <c r="AS35" i="2"/>
  <c r="AN35" i="2"/>
  <c r="AI35" i="2"/>
  <c r="AD35" i="2"/>
  <c r="Y35" i="2"/>
  <c r="T35" i="2"/>
  <c r="O35" i="2"/>
  <c r="J35" i="2"/>
  <c r="E35" i="2"/>
  <c r="BH34" i="2"/>
  <c r="BC34" i="2"/>
  <c r="AX34" i="2"/>
  <c r="AS34" i="2"/>
  <c r="AN34" i="2"/>
  <c r="AI34" i="2"/>
  <c r="AD34" i="2"/>
  <c r="Y34" i="2"/>
  <c r="T34" i="2"/>
  <c r="O34" i="2"/>
  <c r="J34" i="2"/>
  <c r="E34" i="2"/>
  <c r="BH33" i="2"/>
  <c r="BC33" i="2"/>
  <c r="AX33" i="2"/>
  <c r="AS33" i="2"/>
  <c r="AN33" i="2"/>
  <c r="AI33" i="2"/>
  <c r="AD33" i="2"/>
  <c r="Y33" i="2"/>
  <c r="T33" i="2"/>
  <c r="O33" i="2"/>
  <c r="J33" i="2"/>
  <c r="E33" i="2"/>
  <c r="BH32" i="2"/>
  <c r="BC32" i="2"/>
  <c r="AX32" i="2"/>
  <c r="AS32" i="2"/>
  <c r="AN32" i="2"/>
  <c r="AI32" i="2"/>
  <c r="AD32" i="2"/>
  <c r="Y32" i="2"/>
  <c r="T32" i="2"/>
  <c r="O32" i="2"/>
  <c r="J32" i="2"/>
  <c r="E32" i="2"/>
  <c r="BH31" i="2"/>
  <c r="BC31" i="2"/>
  <c r="AX31" i="2"/>
  <c r="AS31" i="2"/>
  <c r="AN31" i="2"/>
  <c r="AI31" i="2"/>
  <c r="AD31" i="2"/>
  <c r="Y31" i="2"/>
  <c r="T31" i="2"/>
  <c r="O31" i="2"/>
  <c r="J31" i="2"/>
  <c r="E31" i="2"/>
  <c r="BH30" i="2"/>
  <c r="BC30" i="2"/>
  <c r="AX30" i="2"/>
  <c r="AS30" i="2"/>
  <c r="AN30" i="2"/>
  <c r="AI30" i="2"/>
  <c r="AD30" i="2"/>
  <c r="Y30" i="2"/>
  <c r="T30" i="2"/>
  <c r="O30" i="2"/>
  <c r="J30" i="2"/>
  <c r="E30" i="2"/>
  <c r="BH29" i="2"/>
  <c r="BC29" i="2"/>
  <c r="AX29" i="2"/>
  <c r="AS29" i="2"/>
  <c r="AN29" i="2"/>
  <c r="AI29" i="2"/>
  <c r="AD29" i="2"/>
  <c r="Y29" i="2"/>
  <c r="T29" i="2"/>
  <c r="O29" i="2"/>
  <c r="J29" i="2"/>
  <c r="E29" i="2"/>
  <c r="BH28" i="2"/>
  <c r="BC28" i="2"/>
  <c r="AX28" i="2"/>
  <c r="AS28" i="2"/>
  <c r="AN28" i="2"/>
  <c r="AI28" i="2"/>
  <c r="AD28" i="2"/>
  <c r="Y28" i="2"/>
  <c r="T28" i="2"/>
  <c r="O28" i="2"/>
  <c r="J28" i="2"/>
  <c r="E28" i="2"/>
  <c r="BH27" i="2"/>
  <c r="BC27" i="2"/>
  <c r="AX27" i="2"/>
  <c r="AS27" i="2"/>
  <c r="AN27" i="2"/>
  <c r="AI27" i="2"/>
  <c r="AD27" i="2"/>
  <c r="Y27" i="2"/>
  <c r="T27" i="2"/>
  <c r="O27" i="2"/>
  <c r="J27" i="2"/>
  <c r="E27" i="2"/>
  <c r="BH26" i="2"/>
  <c r="BC26" i="2"/>
  <c r="AX26" i="2"/>
  <c r="AS26" i="2"/>
  <c r="AN26" i="2"/>
  <c r="AI26" i="2"/>
  <c r="AD26" i="2"/>
  <c r="Y26" i="2"/>
  <c r="T26" i="2"/>
  <c r="O26" i="2"/>
  <c r="J26" i="2"/>
  <c r="E26" i="2"/>
  <c r="BH25" i="2"/>
  <c r="BC25" i="2"/>
  <c r="AX25" i="2"/>
  <c r="AS25" i="2"/>
  <c r="AN25" i="2"/>
  <c r="AI25" i="2"/>
  <c r="AD25" i="2"/>
  <c r="Y25" i="2"/>
  <c r="T25" i="2"/>
  <c r="O25" i="2"/>
  <c r="J25" i="2"/>
  <c r="E25" i="2"/>
  <c r="BH24" i="2"/>
  <c r="BC24" i="2"/>
  <c r="AX24" i="2"/>
  <c r="AS24" i="2"/>
  <c r="AN24" i="2"/>
  <c r="AI24" i="2"/>
  <c r="AD24" i="2"/>
  <c r="Y24" i="2"/>
  <c r="T24" i="2"/>
  <c r="O24" i="2"/>
  <c r="J24" i="2"/>
  <c r="E24" i="2"/>
  <c r="BH23" i="2"/>
  <c r="BC23" i="2"/>
  <c r="AX23" i="2"/>
  <c r="AS23" i="2"/>
  <c r="AN23" i="2"/>
  <c r="AI23" i="2"/>
  <c r="AD23" i="2"/>
  <c r="Y23" i="2"/>
  <c r="T23" i="2"/>
  <c r="O23" i="2"/>
  <c r="J23" i="2"/>
  <c r="E23" i="2"/>
  <c r="BH22" i="2"/>
  <c r="BC22" i="2"/>
  <c r="AX22" i="2"/>
  <c r="AS22" i="2"/>
  <c r="AN22" i="2"/>
  <c r="AI22" i="2"/>
  <c r="AD22" i="2"/>
  <c r="Y22" i="2"/>
  <c r="T22" i="2"/>
  <c r="O22" i="2"/>
  <c r="J22" i="2"/>
  <c r="E22" i="2"/>
  <c r="BH21" i="2"/>
  <c r="BC21" i="2"/>
  <c r="AX21" i="2"/>
  <c r="AS21" i="2"/>
  <c r="AN21" i="2"/>
  <c r="AI21" i="2"/>
  <c r="AD21" i="2"/>
  <c r="Y21" i="2"/>
  <c r="T21" i="2"/>
  <c r="O21" i="2"/>
  <c r="J21" i="2"/>
  <c r="E21" i="2"/>
  <c r="BH20" i="2"/>
  <c r="BC20" i="2"/>
  <c r="AX20" i="2"/>
  <c r="AS20" i="2"/>
  <c r="AN20" i="2"/>
  <c r="AI20" i="2"/>
  <c r="AD20" i="2"/>
  <c r="Y20" i="2"/>
  <c r="T20" i="2"/>
  <c r="O20" i="2"/>
  <c r="J20" i="2"/>
  <c r="E20" i="2"/>
  <c r="BH19" i="2"/>
  <c r="BC19" i="2"/>
  <c r="AX19" i="2"/>
  <c r="AS19" i="2"/>
  <c r="AN19" i="2"/>
  <c r="AI19" i="2"/>
  <c r="AD19" i="2"/>
  <c r="Y19" i="2"/>
  <c r="T19" i="2"/>
  <c r="O19" i="2"/>
  <c r="J19" i="2"/>
  <c r="E19" i="2"/>
  <c r="BH18" i="2"/>
  <c r="BC18" i="2"/>
  <c r="AX18" i="2"/>
  <c r="AS18" i="2"/>
  <c r="AN18" i="2"/>
  <c r="AI18" i="2"/>
  <c r="AD18" i="2"/>
  <c r="Y18" i="2"/>
  <c r="T18" i="2"/>
  <c r="O18" i="2"/>
  <c r="J18" i="2"/>
  <c r="E18" i="2"/>
  <c r="BH17" i="2"/>
  <c r="BC17" i="2"/>
  <c r="AX17" i="2"/>
  <c r="AS17" i="2"/>
  <c r="AN17" i="2"/>
  <c r="AI17" i="2"/>
  <c r="AD17" i="2"/>
  <c r="Y17" i="2"/>
  <c r="T17" i="2"/>
  <c r="O17" i="2"/>
  <c r="J17" i="2"/>
  <c r="E17" i="2"/>
  <c r="BH16" i="2"/>
  <c r="BC16" i="2"/>
  <c r="AX16" i="2"/>
  <c r="AS16" i="2"/>
  <c r="AN16" i="2"/>
  <c r="AI16" i="2"/>
  <c r="AD16" i="2"/>
  <c r="Y16" i="2"/>
  <c r="T16" i="2"/>
  <c r="O16" i="2"/>
  <c r="J16" i="2"/>
  <c r="E16" i="2"/>
  <c r="BH15" i="2"/>
  <c r="BC15" i="2"/>
  <c r="AX15" i="2"/>
  <c r="AS15" i="2"/>
  <c r="AN15" i="2"/>
  <c r="AI15" i="2"/>
  <c r="AD15" i="2"/>
  <c r="Y15" i="2"/>
  <c r="T15" i="2"/>
  <c r="O15" i="2"/>
  <c r="J15" i="2"/>
  <c r="E15" i="2"/>
  <c r="BH14" i="2"/>
  <c r="BC14" i="2"/>
  <c r="AX14" i="2"/>
  <c r="AS14" i="2"/>
  <c r="AN14" i="2"/>
  <c r="AI14" i="2"/>
  <c r="AD14" i="2"/>
  <c r="Y14" i="2"/>
  <c r="T14" i="2"/>
  <c r="O14" i="2"/>
  <c r="J14" i="2"/>
  <c r="E14" i="2"/>
  <c r="BH13" i="2"/>
  <c r="BC13" i="2"/>
  <c r="AX13" i="2"/>
  <c r="AS13" i="2"/>
  <c r="AN13" i="2"/>
  <c r="AI13" i="2"/>
  <c r="AD13" i="2"/>
  <c r="Y13" i="2"/>
  <c r="T13" i="2"/>
  <c r="O13" i="2"/>
  <c r="J13" i="2"/>
  <c r="E13" i="2"/>
  <c r="BH12" i="2"/>
  <c r="BC12" i="2"/>
  <c r="AX12" i="2"/>
  <c r="AS12" i="2"/>
  <c r="AN12" i="2"/>
  <c r="AI12" i="2"/>
  <c r="AD12" i="2"/>
  <c r="Y12" i="2"/>
  <c r="T12" i="2"/>
  <c r="O12" i="2"/>
  <c r="J12" i="2"/>
  <c r="E12" i="2"/>
  <c r="BH11" i="2"/>
  <c r="BC11" i="2"/>
  <c r="AX11" i="2"/>
  <c r="AS11" i="2"/>
  <c r="AN11" i="2"/>
  <c r="AI11" i="2"/>
  <c r="AD11" i="2"/>
  <c r="Y11" i="2"/>
  <c r="T11" i="2"/>
  <c r="O11" i="2"/>
  <c r="J11" i="2"/>
  <c r="E11" i="2"/>
  <c r="BH10" i="2"/>
  <c r="BC10" i="2"/>
  <c r="AX10" i="2"/>
  <c r="AS10" i="2"/>
  <c r="AN10" i="2"/>
  <c r="AI10" i="2"/>
  <c r="AD10" i="2"/>
  <c r="Y10" i="2"/>
  <c r="T10" i="2"/>
  <c r="O10" i="2"/>
  <c r="J10" i="2"/>
  <c r="E10" i="2"/>
  <c r="BJ9" i="2"/>
  <c r="BE9" i="2"/>
  <c r="AZ9" i="2"/>
  <c r="AU9" i="2"/>
  <c r="AP9" i="2"/>
  <c r="AK9" i="2"/>
  <c r="AF9" i="2"/>
  <c r="AA9" i="2"/>
  <c r="V9" i="2"/>
  <c r="Q9" i="2"/>
  <c r="L9" i="2"/>
  <c r="G9" i="2"/>
  <c r="E9" i="2"/>
  <c r="D9" i="2"/>
  <c r="C9" i="2"/>
  <c r="D8" i="2"/>
  <c r="E8" i="2" s="1"/>
  <c r="BG7" i="2"/>
  <c r="BH7" i="2" s="1"/>
  <c r="BB7" i="2"/>
  <c r="BC7" i="2" s="1"/>
  <c r="AW7" i="2"/>
  <c r="AX7" i="2" s="1"/>
  <c r="AR7" i="2"/>
  <c r="AS7" i="2" s="1"/>
  <c r="AM7" i="2"/>
  <c r="AN7" i="2" s="1"/>
  <c r="AI7" i="2"/>
  <c r="AH7" i="2"/>
  <c r="AC7" i="2"/>
  <c r="X7" i="2"/>
  <c r="Y7" i="2" s="1"/>
  <c r="S7" i="2"/>
  <c r="N7" i="2"/>
  <c r="O7" i="2" s="1"/>
  <c r="I7" i="2"/>
  <c r="J7" i="2" s="1"/>
  <c r="D7" i="2"/>
  <c r="E7" i="2" s="1"/>
  <c r="BK6" i="2"/>
  <c r="AD7" i="2" l="1"/>
  <c r="T7" i="2"/>
  <c r="H9" i="2"/>
  <c r="H8" i="2" s="1"/>
  <c r="I9" i="2" l="1"/>
  <c r="J9" i="2" l="1"/>
  <c r="M9" i="2"/>
  <c r="M8" i="2" s="1"/>
  <c r="I8" i="2"/>
  <c r="J8" i="2" s="1"/>
  <c r="N9" i="2" l="1"/>
  <c r="O9" i="2" l="1"/>
  <c r="N8" i="2"/>
  <c r="O8" i="2" s="1"/>
  <c r="R9" i="2"/>
  <c r="R8" i="2" s="1"/>
  <c r="S9" i="2" l="1"/>
  <c r="T9" i="2" s="1"/>
  <c r="S8" i="2"/>
  <c r="T8" i="2" s="1"/>
  <c r="W9" i="2"/>
  <c r="W8" i="2" s="1"/>
  <c r="X9" i="2" l="1"/>
  <c r="Y9" i="2" s="1"/>
  <c r="AB9" i="2" l="1"/>
  <c r="AB8" i="2" s="1"/>
  <c r="X8" i="2"/>
  <c r="Y8" i="2" s="1"/>
  <c r="AC9" i="2" l="1"/>
  <c r="AD9" i="2" s="1"/>
  <c r="AC8" i="2" l="1"/>
  <c r="AD8" i="2" s="1"/>
  <c r="AG9" i="2"/>
  <c r="AG8" i="2" s="1"/>
  <c r="AH9" i="2" l="1"/>
  <c r="AI9" i="2"/>
  <c r="AH8" i="2"/>
  <c r="AI8" i="2" s="1"/>
  <c r="AL9" i="2"/>
  <c r="AL8" i="2" s="1"/>
  <c r="AM9" i="2" l="1"/>
  <c r="AN9" i="2" s="1"/>
  <c r="AQ9" i="2"/>
  <c r="AQ8" i="2" s="1"/>
  <c r="AM8" i="2" l="1"/>
  <c r="AN8" i="2" s="1"/>
  <c r="AR9" i="2"/>
  <c r="AS9" i="2" s="1"/>
  <c r="AV9" i="2"/>
  <c r="AV8" i="2" s="1"/>
  <c r="AR8" i="2" l="1"/>
  <c r="AS8" i="2" s="1"/>
  <c r="AW9" i="2"/>
  <c r="AW8" i="2" s="1"/>
  <c r="AX8" i="2" s="1"/>
  <c r="BA9" i="2" l="1"/>
  <c r="BA8" i="2" s="1"/>
  <c r="AX9" i="2"/>
  <c r="BB9" i="2" l="1"/>
  <c r="BC9" i="2" s="1"/>
  <c r="BB8" i="2" l="1"/>
  <c r="BC8" i="2" s="1"/>
  <c r="BF9" i="2"/>
  <c r="BF8" i="2" s="1"/>
  <c r="BG9" i="2"/>
  <c r="BH9" i="2" l="1"/>
  <c r="BG8" i="2"/>
  <c r="BH8" i="2" s="1"/>
</calcChain>
</file>

<file path=xl/sharedStrings.xml><?xml version="1.0" encoding="utf-8"?>
<sst xmlns="http://schemas.openxmlformats.org/spreadsheetml/2006/main" count="141" uniqueCount="68">
  <si>
    <t>г.Бугуруслан</t>
  </si>
  <si>
    <t>Илекский район</t>
  </si>
  <si>
    <t>Красногвардейский район</t>
  </si>
  <si>
    <t>Саракташский район</t>
  </si>
  <si>
    <t>Новоорский район</t>
  </si>
  <si>
    <t>Грачевский район</t>
  </si>
  <si>
    <t>Матвеевский район</t>
  </si>
  <si>
    <t>Сорочинский городской округ</t>
  </si>
  <si>
    <t>Беляевский район</t>
  </si>
  <si>
    <t>Оренбургский район</t>
  </si>
  <si>
    <t>Тюльганский район</t>
  </si>
  <si>
    <t>Гайcкий городской округ</t>
  </si>
  <si>
    <t>г.Орск</t>
  </si>
  <si>
    <t>Ташлинский район</t>
  </si>
  <si>
    <t>г.Бузулук</t>
  </si>
  <si>
    <t>Светлинский район</t>
  </si>
  <si>
    <t>Соль-Илецкий городской округ</t>
  </si>
  <si>
    <t>г.Новотроицк</t>
  </si>
  <si>
    <t>ЗАТО Комаровский</t>
  </si>
  <si>
    <t>Октябрьский район</t>
  </si>
  <si>
    <t>г.Медногорск</t>
  </si>
  <si>
    <t>Бузулукский район</t>
  </si>
  <si>
    <t>Пономаревский район</t>
  </si>
  <si>
    <t>Первомайский район</t>
  </si>
  <si>
    <t>Абдулинский городской округ</t>
  </si>
  <si>
    <t>Новосергиевский район</t>
  </si>
  <si>
    <t>Домбаровский район</t>
  </si>
  <si>
    <t>Асекеевский район</t>
  </si>
  <si>
    <t>Курманаевский район</t>
  </si>
  <si>
    <t>Сакмарский район</t>
  </si>
  <si>
    <t>Кувандыкский городской округ</t>
  </si>
  <si>
    <t>Адамовский район</t>
  </si>
  <si>
    <t>Шарлыкский район</t>
  </si>
  <si>
    <t>Акбулакский район</t>
  </si>
  <si>
    <t>Александровский район</t>
  </si>
  <si>
    <t>Ясненский городской округ</t>
  </si>
  <si>
    <t>Северный район</t>
  </si>
  <si>
    <t>г. Оренбург</t>
  </si>
  <si>
    <t>Переволоцкий район</t>
  </si>
  <si>
    <t>Бугурусланский район</t>
  </si>
  <si>
    <t>Кваркенский район</t>
  </si>
  <si>
    <t>Тоцкий район</t>
  </si>
  <si>
    <t>Плановое значение Показателя "Доля детей в возрасте от 5 до 18 лет, охваченных дополнительным образованием" на 2022 год</t>
  </si>
  <si>
    <t>№</t>
  </si>
  <si>
    <t>Наименование</t>
  </si>
  <si>
    <t>Данные из ЭБ за декабрь 2021</t>
  </si>
  <si>
    <t>Плановое значение на 2022 год</t>
  </si>
  <si>
    <t>Численность детей проживающих в субъетке РФ/муниципалитете</t>
  </si>
  <si>
    <t>Оренбургская область</t>
  </si>
  <si>
    <t>Предложение субъекта РФ</t>
  </si>
  <si>
    <t>2</t>
  </si>
  <si>
    <t>1</t>
  </si>
  <si>
    <t>0,5</t>
  </si>
  <si>
    <t>0,3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</si>
  <si>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</si>
  <si>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</si>
  <si>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</si>
  <si>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</si>
  <si>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</si>
  <si>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</si>
  <si>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</si>
  <si>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</si>
  <si>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</si>
  <si>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</si>
  <si>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</si>
  <si>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 / конец года</t>
  </si>
  <si>
    <t>абсолютное количество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</si>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</sst>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3" fillId="0" borderId="0" xfId="0" applyFont="1"/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" fontId="2" fillId="0" borderId="2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center"/>
    </xf>
    <xf numFmtId="2" fontId="2" fillId="2" borderId="25" xfId="0" applyNumberFormat="1" applyFont="1" applyFill="1" applyBorder="1" applyAlignment="1">
      <alignment horizontal="center"/>
    </xf>
    <xf numFmtId="2" fontId="2" fillId="0" borderId="26" xfId="0" applyNumberFormat="1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2" borderId="27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/>
    </xf>
    <xf numFmtId="0" fontId="2" fillId="2" borderId="29" xfId="0" applyFont="1" applyFill="1" applyBorder="1" applyAlignment="1">
      <alignment horizontal="center"/>
    </xf>
    <xf numFmtId="3" fontId="2" fillId="2" borderId="27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4" borderId="27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1" fontId="2" fillId="4" borderId="29" xfId="0" applyNumberFormat="1" applyFont="1" applyFill="1" applyBorder="1" applyAlignment="1">
      <alignment horizontal="center"/>
    </xf>
    <xf numFmtId="3" fontId="2" fillId="4" borderId="27" xfId="0" applyNumberFormat="1" applyFont="1" applyFill="1" applyBorder="1" applyAlignment="1">
      <alignment horizontal="center" vertical="center"/>
    </xf>
    <xf numFmtId="2" fontId="5" fillId="4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3" fontId="5" fillId="4" borderId="27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1" applyFont="1" applyFill="1" applyBorder="1" applyAlignment="1">
      <alignment vertical="top" wrapText="1"/>
    </xf>
    <xf numFmtId="3" fontId="8" fillId="3" borderId="1" xfId="0" applyNumberFormat="1" applyFont="1" applyFill="1" applyBorder="1" applyAlignment="1">
      <alignment horizontal="center" vertical="center" wrapText="1"/>
    </xf>
    <xf numFmtId="164" fontId="6" fillId="3" borderId="1" xfId="1" applyNumberFormat="1" applyFont="1" applyFill="1" applyBorder="1" applyAlignment="1">
      <alignment horizontal="center" vertical="center" wrapText="1"/>
    </xf>
    <xf numFmtId="2" fontId="6" fillId="3" borderId="1" xfId="1" applyNumberFormat="1" applyFont="1" applyFill="1" applyBorder="1" applyAlignment="1">
      <alignment horizontal="center" vertical="center" wrapText="1"/>
    </xf>
    <xf numFmtId="1" fontId="6" fillId="3" borderId="1" xfId="1" applyNumberFormat="1" applyFont="1" applyFill="1" applyBorder="1" applyAlignment="1">
      <alignment horizontal="center" vertical="center" wrapText="1"/>
    </xf>
    <xf numFmtId="3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3" borderId="0" xfId="0" applyFont="1" applyFill="1"/>
    <xf numFmtId="0" fontId="3" fillId="0" borderId="1" xfId="0" applyFont="1" applyBorder="1"/>
    <xf numFmtId="0" fontId="9" fillId="0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9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1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3" fontId="10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1"/>
  <sheetViews>
    <sheetView tabSelected="1" topLeftCell="A31" workbookViewId="0">
      <selection activeCell="A43" sqref="A43:BK43"/>
    </sheetView>
  </sheetViews>
  <sheetFormatPr defaultColWidth="9.109375" defaultRowHeight="15.6" x14ac:dyDescent="0.3"/>
  <cols>
    <col min="1" max="1" width="6.6640625" style="1" customWidth="1"/>
    <col min="2" max="2" width="26.6640625" style="1" customWidth="1"/>
    <col min="3" max="3" width="17.44140625" style="1" customWidth="1"/>
    <col min="4" max="4" width="17.44140625" style="54" customWidth="1"/>
    <col min="5" max="5" width="18.44140625" style="1" customWidth="1"/>
    <col min="6" max="6" width="18.44140625" style="54" hidden="1" customWidth="1"/>
    <col min="7" max="7" width="18.44140625" style="55" hidden="1" customWidth="1"/>
    <col min="8" max="8" width="18.44140625" style="54" hidden="1" customWidth="1"/>
    <col min="9" max="10" width="19.33203125" style="54" customWidth="1"/>
    <col min="11" max="11" width="19.33203125" style="54" hidden="1" customWidth="1"/>
    <col min="12" max="12" width="19.33203125" style="55" hidden="1" customWidth="1"/>
    <col min="13" max="13" width="19.33203125" style="54" hidden="1" customWidth="1"/>
    <col min="14" max="14" width="17.88671875" style="54" customWidth="1"/>
    <col min="15" max="15" width="16.88671875" style="54" customWidth="1"/>
    <col min="16" max="16" width="16.88671875" style="54" hidden="1" customWidth="1"/>
    <col min="17" max="17" width="16.88671875" style="55" hidden="1" customWidth="1"/>
    <col min="18" max="18" width="16.88671875" style="54" hidden="1" customWidth="1"/>
    <col min="19" max="19" width="17.33203125" style="54" customWidth="1"/>
    <col min="20" max="20" width="16.44140625" style="54" customWidth="1"/>
    <col min="21" max="21" width="16.44140625" style="54" hidden="1" customWidth="1"/>
    <col min="22" max="22" width="16.44140625" style="55" hidden="1" customWidth="1"/>
    <col min="23" max="23" width="16.44140625" style="54" hidden="1" customWidth="1"/>
    <col min="24" max="24" width="18.109375" style="54" customWidth="1"/>
    <col min="25" max="25" width="17.44140625" style="54" customWidth="1"/>
    <col min="26" max="26" width="17.44140625" style="54" hidden="1" customWidth="1"/>
    <col min="27" max="27" width="17.44140625" style="55" hidden="1" customWidth="1"/>
    <col min="28" max="28" width="17.44140625" style="54" hidden="1" customWidth="1"/>
    <col min="29" max="29" width="19.109375" style="54" customWidth="1"/>
    <col min="30" max="30" width="16.6640625" style="54" customWidth="1"/>
    <col min="31" max="31" width="16.6640625" style="54" hidden="1" customWidth="1"/>
    <col min="32" max="32" width="16.6640625" style="55" hidden="1" customWidth="1"/>
    <col min="33" max="33" width="16.6640625" style="54" hidden="1" customWidth="1"/>
    <col min="34" max="34" width="18.6640625" style="54" customWidth="1"/>
    <col min="35" max="35" width="16.109375" style="54" customWidth="1"/>
    <col min="36" max="36" width="16.109375" style="54" hidden="1" customWidth="1"/>
    <col min="37" max="37" width="16.109375" style="55" hidden="1" customWidth="1"/>
    <col min="38" max="38" width="16.109375" style="54" hidden="1" customWidth="1"/>
    <col min="39" max="39" width="18.88671875" style="54" customWidth="1"/>
    <col min="40" max="40" width="16.5546875" style="54" customWidth="1"/>
    <col min="41" max="41" width="16.5546875" style="54" hidden="1" customWidth="1"/>
    <col min="42" max="42" width="16.5546875" style="55" hidden="1" customWidth="1"/>
    <col min="43" max="43" width="16.5546875" style="54" hidden="1" customWidth="1"/>
    <col min="44" max="44" width="19.109375" style="54" customWidth="1"/>
    <col min="45" max="45" width="17.88671875" style="54" customWidth="1"/>
    <col min="46" max="46" width="17.88671875" style="54" hidden="1" customWidth="1"/>
    <col min="47" max="47" width="17.88671875" style="55" hidden="1" customWidth="1"/>
    <col min="48" max="48" width="17.88671875" style="54" hidden="1" customWidth="1"/>
    <col min="49" max="49" width="19.88671875" style="54" customWidth="1"/>
    <col min="50" max="50" width="17" style="54" customWidth="1"/>
    <col min="51" max="51" width="17" style="54" hidden="1" customWidth="1"/>
    <col min="52" max="52" width="17" style="55" hidden="1" customWidth="1"/>
    <col min="53" max="53" width="17" style="54" hidden="1" customWidth="1"/>
    <col min="54" max="54" width="19.6640625" style="54" customWidth="1"/>
    <col min="55" max="55" width="17.5546875" style="54" customWidth="1"/>
    <col min="56" max="56" width="17.5546875" style="54" hidden="1" customWidth="1"/>
    <col min="57" max="57" width="17.5546875" style="55" hidden="1" customWidth="1"/>
    <col min="58" max="58" width="17.5546875" style="54" hidden="1" customWidth="1"/>
    <col min="59" max="59" width="20" style="54" customWidth="1"/>
    <col min="60" max="60" width="17.6640625" style="54" customWidth="1"/>
    <col min="61" max="61" width="17.6640625" style="54" hidden="1" customWidth="1"/>
    <col min="62" max="62" width="17.6640625" style="55" hidden="1" customWidth="1"/>
    <col min="63" max="63" width="23.6640625" style="1" customWidth="1"/>
    <col min="64" max="64" width="38.88671875" style="1" customWidth="1"/>
    <col min="65" max="16384" width="9.109375" style="1"/>
  </cols>
  <sheetData>
    <row r="1" spans="1:63" x14ac:dyDescent="0.3">
      <c r="A1" s="78" t="s">
        <v>42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</row>
    <row r="2" spans="1:63" ht="16.2" thickBot="1" x14ac:dyDescent="0.35">
      <c r="A2" s="63" t="s">
        <v>43</v>
      </c>
      <c r="B2" s="63" t="s">
        <v>44</v>
      </c>
      <c r="C2" s="79" t="s">
        <v>45</v>
      </c>
      <c r="D2" s="57" t="s">
        <v>46</v>
      </c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3"/>
      <c r="BK2" s="79" t="s">
        <v>47</v>
      </c>
    </row>
    <row r="3" spans="1:63" ht="16.2" thickBot="1" x14ac:dyDescent="0.35">
      <c r="A3" s="64"/>
      <c r="B3" s="64"/>
      <c r="C3" s="80"/>
      <c r="D3" s="74" t="s">
        <v>48</v>
      </c>
      <c r="E3" s="66"/>
      <c r="F3" s="66" t="s">
        <v>49</v>
      </c>
      <c r="G3" s="67"/>
      <c r="H3" s="75" t="s">
        <v>50</v>
      </c>
      <c r="I3" s="74" t="s">
        <v>48</v>
      </c>
      <c r="J3" s="66"/>
      <c r="K3" s="66" t="s">
        <v>49</v>
      </c>
      <c r="L3" s="67"/>
      <c r="M3" s="75" t="s">
        <v>50</v>
      </c>
      <c r="N3" s="74" t="s">
        <v>48</v>
      </c>
      <c r="O3" s="66"/>
      <c r="P3" s="66" t="s">
        <v>49</v>
      </c>
      <c r="Q3" s="67"/>
      <c r="R3" s="75" t="s">
        <v>50</v>
      </c>
      <c r="S3" s="74" t="s">
        <v>48</v>
      </c>
      <c r="T3" s="66"/>
      <c r="U3" s="66" t="s">
        <v>49</v>
      </c>
      <c r="V3" s="67"/>
      <c r="W3" s="75" t="s">
        <v>50</v>
      </c>
      <c r="X3" s="74" t="s">
        <v>48</v>
      </c>
      <c r="Y3" s="66"/>
      <c r="Z3" s="66" t="s">
        <v>49</v>
      </c>
      <c r="AA3" s="67"/>
      <c r="AB3" s="75" t="s">
        <v>51</v>
      </c>
      <c r="AC3" s="74" t="s">
        <v>48</v>
      </c>
      <c r="AD3" s="66"/>
      <c r="AE3" s="66" t="s">
        <v>49</v>
      </c>
      <c r="AF3" s="67"/>
      <c r="AG3" s="75" t="s">
        <v>52</v>
      </c>
      <c r="AH3" s="74" t="s">
        <v>48</v>
      </c>
      <c r="AI3" s="66"/>
      <c r="AJ3" s="66" t="s">
        <v>49</v>
      </c>
      <c r="AK3" s="67"/>
      <c r="AL3" s="75" t="s">
        <v>53</v>
      </c>
      <c r="AM3" s="74" t="s">
        <v>48</v>
      </c>
      <c r="AN3" s="66"/>
      <c r="AO3" s="66" t="s">
        <v>49</v>
      </c>
      <c r="AP3" s="67"/>
      <c r="AQ3" s="71">
        <v>4</v>
      </c>
      <c r="AR3" s="74" t="s">
        <v>48</v>
      </c>
      <c r="AS3" s="66"/>
      <c r="AT3" s="66" t="s">
        <v>49</v>
      </c>
      <c r="AU3" s="67"/>
      <c r="AV3" s="71">
        <v>5</v>
      </c>
      <c r="AW3" s="74" t="s">
        <v>48</v>
      </c>
      <c r="AX3" s="66"/>
      <c r="AY3" s="66" t="s">
        <v>49</v>
      </c>
      <c r="AZ3" s="67"/>
      <c r="BA3" s="71">
        <v>7</v>
      </c>
      <c r="BB3" s="74" t="s">
        <v>48</v>
      </c>
      <c r="BC3" s="66"/>
      <c r="BD3" s="66" t="s">
        <v>49</v>
      </c>
      <c r="BE3" s="67"/>
      <c r="BF3" s="71">
        <v>7.9</v>
      </c>
      <c r="BG3" s="74" t="s">
        <v>48</v>
      </c>
      <c r="BH3" s="66"/>
      <c r="BI3" s="66" t="s">
        <v>49</v>
      </c>
      <c r="BJ3" s="67"/>
      <c r="BK3" s="84"/>
    </row>
    <row r="4" spans="1:63" x14ac:dyDescent="0.3">
      <c r="A4" s="64"/>
      <c r="B4" s="64"/>
      <c r="C4" s="80"/>
      <c r="D4" s="68" t="s">
        <v>54</v>
      </c>
      <c r="E4" s="69"/>
      <c r="F4" s="69"/>
      <c r="G4" s="70"/>
      <c r="H4" s="76"/>
      <c r="I4" s="68" t="s">
        <v>55</v>
      </c>
      <c r="J4" s="69"/>
      <c r="K4" s="69"/>
      <c r="L4" s="70"/>
      <c r="M4" s="76"/>
      <c r="N4" s="68" t="s">
        <v>56</v>
      </c>
      <c r="O4" s="69"/>
      <c r="P4" s="69"/>
      <c r="Q4" s="70"/>
      <c r="R4" s="76"/>
      <c r="S4" s="68" t="s">
        <v>57</v>
      </c>
      <c r="T4" s="69"/>
      <c r="U4" s="69"/>
      <c r="V4" s="70"/>
      <c r="W4" s="76"/>
      <c r="X4" s="68" t="s">
        <v>58</v>
      </c>
      <c r="Y4" s="69"/>
      <c r="Z4" s="69"/>
      <c r="AA4" s="70"/>
      <c r="AB4" s="76"/>
      <c r="AC4" s="68" t="s">
        <v>59</v>
      </c>
      <c r="AD4" s="69"/>
      <c r="AE4" s="69"/>
      <c r="AF4" s="70"/>
      <c r="AG4" s="76"/>
      <c r="AH4" s="68" t="s">
        <v>60</v>
      </c>
      <c r="AI4" s="69"/>
      <c r="AJ4" s="69"/>
      <c r="AK4" s="70"/>
      <c r="AL4" s="76"/>
      <c r="AM4" s="68" t="s">
        <v>61</v>
      </c>
      <c r="AN4" s="69"/>
      <c r="AO4" s="69"/>
      <c r="AP4" s="70"/>
      <c r="AQ4" s="72"/>
      <c r="AR4" s="68" t="s">
        <v>62</v>
      </c>
      <c r="AS4" s="69"/>
      <c r="AT4" s="69"/>
      <c r="AU4" s="70"/>
      <c r="AV4" s="72"/>
      <c r="AW4" s="68" t="s">
        <v>63</v>
      </c>
      <c r="AX4" s="69"/>
      <c r="AY4" s="69"/>
      <c r="AZ4" s="70"/>
      <c r="BA4" s="72"/>
      <c r="BB4" s="68" t="s">
        <v>64</v>
      </c>
      <c r="BC4" s="69"/>
      <c r="BD4" s="69"/>
      <c r="BE4" s="70"/>
      <c r="BF4" s="72"/>
      <c r="BG4" s="68" t="s">
        <v>65</v>
      </c>
      <c r="BH4" s="69"/>
      <c r="BI4" s="69"/>
      <c r="BJ4" s="70"/>
      <c r="BK4" s="85"/>
    </row>
    <row r="5" spans="1:63" s="5" customFormat="1" ht="31.8" thickBot="1" x14ac:dyDescent="0.35">
      <c r="A5" s="65"/>
      <c r="B5" s="65"/>
      <c r="C5" s="80"/>
      <c r="D5" s="2" t="s">
        <v>66</v>
      </c>
      <c r="E5" s="3" t="s">
        <v>67</v>
      </c>
      <c r="F5" s="3" t="s">
        <v>66</v>
      </c>
      <c r="G5" s="4" t="s">
        <v>67</v>
      </c>
      <c r="H5" s="77"/>
      <c r="I5" s="2" t="s">
        <v>66</v>
      </c>
      <c r="J5" s="3" t="s">
        <v>67</v>
      </c>
      <c r="K5" s="3" t="s">
        <v>66</v>
      </c>
      <c r="L5" s="4" t="s">
        <v>67</v>
      </c>
      <c r="M5" s="77"/>
      <c r="N5" s="2" t="s">
        <v>66</v>
      </c>
      <c r="O5" s="3" t="s">
        <v>67</v>
      </c>
      <c r="P5" s="3" t="s">
        <v>66</v>
      </c>
      <c r="Q5" s="4" t="s">
        <v>67</v>
      </c>
      <c r="R5" s="77"/>
      <c r="S5" s="2" t="s">
        <v>66</v>
      </c>
      <c r="T5" s="3" t="s">
        <v>67</v>
      </c>
      <c r="U5" s="3" t="s">
        <v>66</v>
      </c>
      <c r="V5" s="4" t="s">
        <v>67</v>
      </c>
      <c r="W5" s="77"/>
      <c r="X5" s="2" t="s">
        <v>66</v>
      </c>
      <c r="Y5" s="3" t="s">
        <v>67</v>
      </c>
      <c r="Z5" s="3" t="s">
        <v>66</v>
      </c>
      <c r="AA5" s="4" t="s">
        <v>67</v>
      </c>
      <c r="AB5" s="77"/>
      <c r="AC5" s="2" t="s">
        <v>66</v>
      </c>
      <c r="AD5" s="3" t="s">
        <v>67</v>
      </c>
      <c r="AE5" s="3" t="s">
        <v>66</v>
      </c>
      <c r="AF5" s="4" t="s">
        <v>67</v>
      </c>
      <c r="AG5" s="77"/>
      <c r="AH5" s="2" t="s">
        <v>66</v>
      </c>
      <c r="AI5" s="3" t="s">
        <v>67</v>
      </c>
      <c r="AJ5" s="3" t="s">
        <v>66</v>
      </c>
      <c r="AK5" s="4" t="s">
        <v>67</v>
      </c>
      <c r="AL5" s="77"/>
      <c r="AM5" s="2" t="s">
        <v>66</v>
      </c>
      <c r="AN5" s="3" t="s">
        <v>67</v>
      </c>
      <c r="AO5" s="3" t="s">
        <v>66</v>
      </c>
      <c r="AP5" s="4" t="s">
        <v>67</v>
      </c>
      <c r="AQ5" s="73"/>
      <c r="AR5" s="2" t="s">
        <v>66</v>
      </c>
      <c r="AS5" s="3" t="s">
        <v>67</v>
      </c>
      <c r="AT5" s="3" t="s">
        <v>66</v>
      </c>
      <c r="AU5" s="4" t="s">
        <v>67</v>
      </c>
      <c r="AV5" s="73"/>
      <c r="AW5" s="2" t="s">
        <v>66</v>
      </c>
      <c r="AX5" s="3" t="s">
        <v>67</v>
      </c>
      <c r="AY5" s="3" t="s">
        <v>66</v>
      </c>
      <c r="AZ5" s="4" t="s">
        <v>67</v>
      </c>
      <c r="BA5" s="73"/>
      <c r="BB5" s="2" t="s">
        <v>66</v>
      </c>
      <c r="BC5" s="3" t="s">
        <v>67</v>
      </c>
      <c r="BD5" s="3" t="s">
        <v>66</v>
      </c>
      <c r="BE5" s="4" t="s">
        <v>67</v>
      </c>
      <c r="BF5" s="73"/>
      <c r="BG5" s="2" t="s">
        <v>66</v>
      </c>
      <c r="BH5" s="3" t="s">
        <v>67</v>
      </c>
      <c r="BI5" s="3" t="s">
        <v>66</v>
      </c>
      <c r="BJ5" s="4" t="s">
        <v>67</v>
      </c>
      <c r="BK5" s="86"/>
    </row>
    <row r="6" spans="1:63" x14ac:dyDescent="0.3">
      <c r="A6" s="57" t="s">
        <v>48</v>
      </c>
      <c r="B6" s="58"/>
      <c r="C6" s="80"/>
      <c r="D6" s="6"/>
      <c r="E6" s="7"/>
      <c r="F6" s="7"/>
      <c r="G6" s="8"/>
      <c r="H6" s="9"/>
      <c r="I6" s="10"/>
      <c r="J6" s="7"/>
      <c r="K6" s="7"/>
      <c r="L6" s="8"/>
      <c r="M6" s="9"/>
      <c r="N6" s="10"/>
      <c r="O6" s="11"/>
      <c r="P6" s="11"/>
      <c r="Q6" s="12"/>
      <c r="R6" s="13"/>
      <c r="S6" s="10"/>
      <c r="T6" s="11"/>
      <c r="U6" s="11"/>
      <c r="V6" s="12"/>
      <c r="W6" s="13"/>
      <c r="X6" s="10"/>
      <c r="Y6" s="11"/>
      <c r="Z6" s="11"/>
      <c r="AA6" s="12"/>
      <c r="AB6" s="13"/>
      <c r="AC6" s="10"/>
      <c r="AD6" s="11"/>
      <c r="AE6" s="11"/>
      <c r="AF6" s="12"/>
      <c r="AG6" s="13"/>
      <c r="AH6" s="10"/>
      <c r="AI6" s="11"/>
      <c r="AJ6" s="11"/>
      <c r="AK6" s="12"/>
      <c r="AL6" s="13"/>
      <c r="AM6" s="10"/>
      <c r="AN6" s="11"/>
      <c r="AO6" s="11"/>
      <c r="AP6" s="12"/>
      <c r="AQ6" s="13"/>
      <c r="AR6" s="10"/>
      <c r="AS6" s="11"/>
      <c r="AT6" s="11"/>
      <c r="AU6" s="12"/>
      <c r="AV6" s="13"/>
      <c r="AW6" s="10"/>
      <c r="AX6" s="11"/>
      <c r="AY6" s="11"/>
      <c r="AZ6" s="12"/>
      <c r="BA6" s="13"/>
      <c r="BB6" s="10"/>
      <c r="BC6" s="11"/>
      <c r="BD6" s="11"/>
      <c r="BE6" s="12"/>
      <c r="BF6" s="13"/>
      <c r="BG6" s="10"/>
      <c r="BH6" s="11"/>
      <c r="BI6" s="11"/>
      <c r="BJ6" s="12"/>
      <c r="BK6" s="63">
        <f>SUM(BK9:BK9)</f>
        <v>325111</v>
      </c>
    </row>
    <row r="7" spans="1:63" x14ac:dyDescent="0.3">
      <c r="A7" s="59"/>
      <c r="B7" s="60"/>
      <c r="C7" s="80"/>
      <c r="D7" s="14">
        <f>SUM(D10:D51)</f>
        <v>158505</v>
      </c>
      <c r="E7" s="15">
        <f>D7/BK6*100</f>
        <v>48.754117824373829</v>
      </c>
      <c r="F7" s="16"/>
      <c r="G7" s="17"/>
      <c r="H7" s="18"/>
      <c r="I7" s="14">
        <f>SUM(I10:I51)</f>
        <v>161530</v>
      </c>
      <c r="J7" s="15">
        <f>I7/BK6*100</f>
        <v>49.684569270187723</v>
      </c>
      <c r="K7" s="16"/>
      <c r="L7" s="17"/>
      <c r="M7" s="18"/>
      <c r="N7" s="14">
        <f>SUM(N10:N51)</f>
        <v>165350</v>
      </c>
      <c r="O7" s="16">
        <f>N7/BK6*100</f>
        <v>50.859552583579145</v>
      </c>
      <c r="P7" s="19"/>
      <c r="Q7" s="20"/>
      <c r="R7" s="21"/>
      <c r="S7" s="14">
        <f>SUM(S10:S51)</f>
        <v>167535</v>
      </c>
      <c r="T7" s="16">
        <f>S7/BK6*100</f>
        <v>51.531630735348855</v>
      </c>
      <c r="U7" s="19"/>
      <c r="V7" s="20"/>
      <c r="W7" s="21"/>
      <c r="X7" s="14">
        <f>SUM(X10:X51)</f>
        <v>169490</v>
      </c>
      <c r="Y7" s="16">
        <f>X7/BK6*100</f>
        <v>52.132963818511215</v>
      </c>
      <c r="Z7" s="19"/>
      <c r="AA7" s="20"/>
      <c r="AB7" s="21"/>
      <c r="AC7" s="14">
        <f>SUM(AC10:AC51)</f>
        <v>170365</v>
      </c>
      <c r="AD7" s="16">
        <f>AC7/BK6*100</f>
        <v>52.402102666473915</v>
      </c>
      <c r="AE7" s="19"/>
      <c r="AF7" s="20"/>
      <c r="AG7" s="21"/>
      <c r="AH7" s="14">
        <f>SUM(AH10:AH51)</f>
        <v>171063</v>
      </c>
      <c r="AI7" s="16">
        <f>AH7/BK6*100</f>
        <v>52.616798570334446</v>
      </c>
      <c r="AJ7" s="19"/>
      <c r="AK7" s="20"/>
      <c r="AL7" s="21"/>
      <c r="AM7" s="14">
        <f>SUM(AM10:AM51)</f>
        <v>171890</v>
      </c>
      <c r="AN7" s="16">
        <f>AM7/BK6*100</f>
        <v>52.871173230066034</v>
      </c>
      <c r="AO7" s="19"/>
      <c r="AP7" s="20"/>
      <c r="AQ7" s="21"/>
      <c r="AR7" s="14">
        <f>SUM(AR10:AR51)</f>
        <v>178172</v>
      </c>
      <c r="AS7" s="16">
        <f>AR7/BK6*100</f>
        <v>54.803436364810786</v>
      </c>
      <c r="AT7" s="19"/>
      <c r="AU7" s="20"/>
      <c r="AV7" s="21"/>
      <c r="AW7" s="14">
        <f>SUM(AW10:AW51)</f>
        <v>212282</v>
      </c>
      <c r="AX7" s="16">
        <f>AW7/BK6*100</f>
        <v>65.295237626533705</v>
      </c>
      <c r="AY7" s="19"/>
      <c r="AZ7" s="20"/>
      <c r="BA7" s="21"/>
      <c r="BB7" s="14">
        <f>SUM(BB10:BB51)</f>
        <v>235980</v>
      </c>
      <c r="BC7" s="16">
        <f>BB7/BK6*100</f>
        <v>72.584440391127956</v>
      </c>
      <c r="BD7" s="19"/>
      <c r="BE7" s="20"/>
      <c r="BF7" s="21"/>
      <c r="BG7" s="22">
        <f>SUM(BG10:BG51)</f>
        <v>246648</v>
      </c>
      <c r="BH7" s="15">
        <f>BG7/BK9*100</f>
        <v>75.865781225489144</v>
      </c>
      <c r="BI7" s="23"/>
      <c r="BJ7" s="20"/>
      <c r="BK7" s="64"/>
    </row>
    <row r="8" spans="1:63" x14ac:dyDescent="0.3">
      <c r="A8" s="61"/>
      <c r="B8" s="62"/>
      <c r="C8" s="81"/>
      <c r="D8" s="24">
        <f>SUM(D9:D9)</f>
        <v>152900</v>
      </c>
      <c r="E8" s="25">
        <f>D8*100/BK6</f>
        <v>47.030091261138502</v>
      </c>
      <c r="F8" s="25"/>
      <c r="G8" s="17"/>
      <c r="H8" s="26">
        <f>SUM(H9:H9)</f>
        <v>3058</v>
      </c>
      <c r="I8" s="24">
        <f>SUM(I9:I9)</f>
        <v>155958</v>
      </c>
      <c r="J8" s="25">
        <f>I8*100/BK6</f>
        <v>47.970693086361273</v>
      </c>
      <c r="K8" s="25"/>
      <c r="L8" s="17"/>
      <c r="M8" s="26">
        <f>SUM(M9:M9)</f>
        <v>3119.16</v>
      </c>
      <c r="N8" s="27">
        <f>SUM(N9:N9)</f>
        <v>159077.16</v>
      </c>
      <c r="O8" s="28">
        <f>N8*100/BK6</f>
        <v>48.9301069480885</v>
      </c>
      <c r="P8" s="29"/>
      <c r="Q8" s="20"/>
      <c r="R8" s="26">
        <f>SUM(R9:R9)</f>
        <v>477.23148000000003</v>
      </c>
      <c r="S8" s="24">
        <f>SUM(S9:S9)</f>
        <v>159554.39147999999</v>
      </c>
      <c r="T8" s="25">
        <f>S8*100/BK6</f>
        <v>49.076897268932761</v>
      </c>
      <c r="U8" s="29"/>
      <c r="V8" s="20"/>
      <c r="W8" s="26">
        <f>SUM(W9:W9)</f>
        <v>478.66317443999992</v>
      </c>
      <c r="X8" s="24">
        <f>SUM(X9:X9)</f>
        <v>160033.05465444</v>
      </c>
      <c r="Y8" s="25">
        <f>X8*100/BK6</f>
        <v>49.224127960739565</v>
      </c>
      <c r="Z8" s="29"/>
      <c r="AA8" s="20"/>
      <c r="AB8" s="26">
        <f>SUM(AB9:AB9)</f>
        <v>1600.3305465444</v>
      </c>
      <c r="AC8" s="24">
        <f>SUM(AC9:AC9)</f>
        <v>161633.3852009844</v>
      </c>
      <c r="AD8" s="25">
        <f>AC8*100/BK6</f>
        <v>49.716369240346957</v>
      </c>
      <c r="AE8" s="29"/>
      <c r="AF8" s="20"/>
      <c r="AG8" s="26">
        <f>SUM(AG9:AG9)</f>
        <v>808.16692600492195</v>
      </c>
      <c r="AH8" s="30">
        <f>SUM(AH9:AH9)</f>
        <v>162441.55212698932</v>
      </c>
      <c r="AI8" s="31">
        <f>AH8*100/BK6</f>
        <v>49.964951086548695</v>
      </c>
      <c r="AJ8" s="29"/>
      <c r="AK8" s="20"/>
      <c r="AL8" s="26">
        <f>SUM(AL9:AL9)</f>
        <v>487.32465638096795</v>
      </c>
      <c r="AM8" s="30">
        <f>SUM(AM9:AM9)</f>
        <v>162928.8767833703</v>
      </c>
      <c r="AN8" s="31">
        <f>AM8*100/BK6</f>
        <v>50.11484593980834</v>
      </c>
      <c r="AO8" s="29"/>
      <c r="AP8" s="20"/>
      <c r="AQ8" s="26">
        <f>SUM(AQ9:AQ9)</f>
        <v>6517.1550713348124</v>
      </c>
      <c r="AR8" s="24">
        <f>SUM(AR9:AR9)</f>
        <v>169446.03185470513</v>
      </c>
      <c r="AS8" s="25">
        <f>AR8*100/BK6</f>
        <v>52.119439777400686</v>
      </c>
      <c r="AT8" s="29"/>
      <c r="AU8" s="20"/>
      <c r="AV8" s="26">
        <f>SUM(AV9:AV9)</f>
        <v>8472.3015927352571</v>
      </c>
      <c r="AW8" s="24">
        <f>SUM(AW9:AW9)</f>
        <v>177918.33344744038</v>
      </c>
      <c r="AX8" s="25">
        <f>AW8*100/BK6</f>
        <v>54.72541176627071</v>
      </c>
      <c r="AY8" s="29"/>
      <c r="AZ8" s="32"/>
      <c r="BA8" s="33">
        <f>SUM(BA9:BA9)</f>
        <v>26687.750017116057</v>
      </c>
      <c r="BB8" s="33">
        <f>SUM(BB9:BB9)</f>
        <v>204606.08346455643</v>
      </c>
      <c r="BC8" s="25">
        <f>BB8*100/BK6</f>
        <v>62.934223531211323</v>
      </c>
      <c r="BD8" s="29"/>
      <c r="BE8" s="20"/>
      <c r="BF8" s="26">
        <f>SUM(BF9:BF9)</f>
        <v>24552.730015746773</v>
      </c>
      <c r="BG8" s="24">
        <f>SUM(BG9:BG9)</f>
        <v>229158.81348030322</v>
      </c>
      <c r="BH8" s="34">
        <f>BG8*100/BK6</f>
        <v>70.486330354956678</v>
      </c>
      <c r="BI8" s="29"/>
      <c r="BJ8" s="20"/>
      <c r="BK8" s="65"/>
    </row>
    <row r="9" spans="1:63" s="44" customFormat="1" x14ac:dyDescent="0.3">
      <c r="A9" s="35"/>
      <c r="B9" s="36" t="s">
        <v>48</v>
      </c>
      <c r="C9" s="56">
        <f>SUM(C10:C51)</f>
        <v>279656</v>
      </c>
      <c r="D9" s="37">
        <f>242900-90000</f>
        <v>152900</v>
      </c>
      <c r="E9" s="38">
        <f>D9*100/BK9</f>
        <v>47.030091261138502</v>
      </c>
      <c r="F9" s="39">
        <v>32511</v>
      </c>
      <c r="G9" s="39">
        <f>F9*100/BK9</f>
        <v>9.9999692412745187</v>
      </c>
      <c r="H9" s="40">
        <f>D9*$H$3/100</f>
        <v>3058</v>
      </c>
      <c r="I9" s="41">
        <f t="shared" ref="I9" si="0">D9+H9</f>
        <v>155958</v>
      </c>
      <c r="J9" s="38">
        <f>I9*100/BK9</f>
        <v>47.970693086361273</v>
      </c>
      <c r="K9" s="42">
        <v>97533</v>
      </c>
      <c r="L9" s="43">
        <f>K9*100/BK9</f>
        <v>29.999907723823554</v>
      </c>
      <c r="M9" s="40">
        <f>I9*$M$3/100</f>
        <v>3119.16</v>
      </c>
      <c r="N9" s="41">
        <f t="shared" ref="N9" si="1">I9+M9</f>
        <v>159077.16</v>
      </c>
      <c r="O9" s="38">
        <f>N9*100/BK9</f>
        <v>48.9301069480885</v>
      </c>
      <c r="P9" s="42">
        <v>97533</v>
      </c>
      <c r="Q9" s="43">
        <f>P9*100/BK9</f>
        <v>29.999907723823554</v>
      </c>
      <c r="R9" s="40">
        <f>N9*0.3/100</f>
        <v>477.23148000000003</v>
      </c>
      <c r="S9" s="41">
        <f t="shared" ref="S9" si="2">N9+R9</f>
        <v>159554.39147999999</v>
      </c>
      <c r="T9" s="38">
        <f>S9*100/BK9</f>
        <v>49.076897268932761</v>
      </c>
      <c r="U9" s="42">
        <v>130044</v>
      </c>
      <c r="V9" s="43">
        <f>U9*100/BK9</f>
        <v>39.999876965098075</v>
      </c>
      <c r="W9" s="40">
        <f>S9*0.3/100</f>
        <v>478.66317443999992</v>
      </c>
      <c r="X9" s="41">
        <f t="shared" ref="X9" si="3">S9+W9</f>
        <v>160033.05465444</v>
      </c>
      <c r="Y9" s="38">
        <f>X9*100/BK9</f>
        <v>49.224127960739565</v>
      </c>
      <c r="Z9" s="42">
        <v>146299</v>
      </c>
      <c r="AA9" s="43">
        <f>Z9*100/BK9</f>
        <v>44.999707792107927</v>
      </c>
      <c r="AB9" s="40">
        <f>X9*$AB$3/100</f>
        <v>1600.3305465444</v>
      </c>
      <c r="AC9" s="41">
        <f t="shared" ref="AC9" si="4">X9+AB9</f>
        <v>161633.3852009844</v>
      </c>
      <c r="AD9" s="38">
        <f>AC9*100/BK9</f>
        <v>49.716369240346957</v>
      </c>
      <c r="AE9" s="42">
        <v>162556</v>
      </c>
      <c r="AF9" s="43">
        <f>AE9*100/BK9</f>
        <v>50.000153793627405</v>
      </c>
      <c r="AG9" s="40">
        <f>AC9*$AG$3/100</f>
        <v>808.16692600492195</v>
      </c>
      <c r="AH9" s="41">
        <f t="shared" ref="AH9" si="5">AC9+AG9</f>
        <v>162441.55212698932</v>
      </c>
      <c r="AI9" s="38">
        <f>AH9*100/BK9</f>
        <v>49.964951086548695</v>
      </c>
      <c r="AJ9" s="42">
        <v>162556</v>
      </c>
      <c r="AK9" s="43">
        <f>AJ9*100/BK9</f>
        <v>50.000153793627405</v>
      </c>
      <c r="AL9" s="40">
        <f>AH9*$AL$3/100</f>
        <v>487.32465638096795</v>
      </c>
      <c r="AM9" s="41">
        <f t="shared" ref="AM9" si="6">AH9+AL9</f>
        <v>162928.8767833703</v>
      </c>
      <c r="AN9" s="38">
        <f>AM9*100/BK9</f>
        <v>50.11484593980834</v>
      </c>
      <c r="AO9" s="42">
        <v>162556</v>
      </c>
      <c r="AP9" s="43">
        <f>AO9*100/BK9</f>
        <v>50.000153793627405</v>
      </c>
      <c r="AQ9" s="40">
        <f>AM9*$AQ$3/100</f>
        <v>6517.1550713348124</v>
      </c>
      <c r="AR9" s="41">
        <f t="shared" ref="AR9" si="7">AM9+AQ9</f>
        <v>169446.03185470513</v>
      </c>
      <c r="AS9" s="38">
        <f>AR9*100/BK9</f>
        <v>52.119439777400686</v>
      </c>
      <c r="AT9" s="42">
        <v>178811</v>
      </c>
      <c r="AU9" s="43">
        <f>AT9*100/BK9</f>
        <v>54.999984620637257</v>
      </c>
      <c r="AV9" s="40">
        <f>AR9*$AV$3/100</f>
        <v>8472.3015927352571</v>
      </c>
      <c r="AW9" s="41">
        <f t="shared" ref="AW9" si="8">AR9+AV9</f>
        <v>177918.33344744038</v>
      </c>
      <c r="AX9" s="38">
        <f>AW9*100/BK9</f>
        <v>54.72541176627071</v>
      </c>
      <c r="AY9" s="42">
        <v>195067</v>
      </c>
      <c r="AZ9" s="43">
        <f>AY9*100/BK9</f>
        <v>60.000123034901925</v>
      </c>
      <c r="BA9" s="40">
        <f>AW9*15/100</f>
        <v>26687.750017116057</v>
      </c>
      <c r="BB9" s="41">
        <f t="shared" ref="BB9" si="9">AW9+BA9</f>
        <v>204606.08346455643</v>
      </c>
      <c r="BC9" s="38">
        <f>BB9*100/BK9</f>
        <v>62.934223531211323</v>
      </c>
      <c r="BD9" s="42">
        <v>211322</v>
      </c>
      <c r="BE9" s="43">
        <f>BD9*100/BK9</f>
        <v>64.999953861911777</v>
      </c>
      <c r="BF9" s="40">
        <f>BB9*12/100</f>
        <v>24552.730015746773</v>
      </c>
      <c r="BG9" s="41">
        <f t="shared" ref="BG9" si="10">BB9+BF9</f>
        <v>229158.81348030322</v>
      </c>
      <c r="BH9" s="38">
        <f>BG9*100/BK9</f>
        <v>70.486330354956678</v>
      </c>
      <c r="BI9" s="42">
        <v>227578</v>
      </c>
      <c r="BJ9" s="43">
        <f>BI9*100/BK9</f>
        <v>70.000092276176446</v>
      </c>
      <c r="BK9" s="35">
        <v>325111</v>
      </c>
    </row>
    <row r="10" spans="1:63" x14ac:dyDescent="0.3">
      <c r="A10" s="45">
        <v>1</v>
      </c>
      <c r="B10" s="46" t="s">
        <v>0</v>
      </c>
      <c r="C10" s="46">
        <v>10686</v>
      </c>
      <c r="D10" s="47">
        <v>4100</v>
      </c>
      <c r="E10" s="48">
        <f>D10/BK10*100</f>
        <v>50.49261083743842</v>
      </c>
      <c r="F10" s="47"/>
      <c r="G10" s="49"/>
      <c r="H10" s="47"/>
      <c r="I10" s="47">
        <v>4200</v>
      </c>
      <c r="J10" s="50">
        <f>I10/BK10*100</f>
        <v>51.724137931034484</v>
      </c>
      <c r="K10" s="51"/>
      <c r="L10" s="52"/>
      <c r="M10" s="51"/>
      <c r="N10" s="51">
        <v>4300</v>
      </c>
      <c r="O10" s="50">
        <f>N10/BK10*100</f>
        <v>52.955665024630541</v>
      </c>
      <c r="P10" s="51"/>
      <c r="Q10" s="52"/>
      <c r="R10" s="51"/>
      <c r="S10" s="51">
        <v>4350</v>
      </c>
      <c r="T10" s="50">
        <f>S10/BK10*100</f>
        <v>53.571428571428569</v>
      </c>
      <c r="U10" s="51"/>
      <c r="V10" s="52"/>
      <c r="W10" s="51"/>
      <c r="X10" s="51">
        <v>4500</v>
      </c>
      <c r="Y10" s="50">
        <f>X10/BK10*100</f>
        <v>55.418719211822662</v>
      </c>
      <c r="Z10" s="51"/>
      <c r="AA10" s="52"/>
      <c r="AB10" s="51"/>
      <c r="AC10" s="51">
        <v>4530</v>
      </c>
      <c r="AD10" s="50">
        <f>AC10/BK10*100</f>
        <v>55.78817733990148</v>
      </c>
      <c r="AE10" s="51"/>
      <c r="AF10" s="52"/>
      <c r="AG10" s="51"/>
      <c r="AH10" s="51">
        <v>4540</v>
      </c>
      <c r="AI10" s="50">
        <f>AH10/BK10*100</f>
        <v>55.911330049261089</v>
      </c>
      <c r="AJ10" s="51"/>
      <c r="AK10" s="52"/>
      <c r="AL10" s="51"/>
      <c r="AM10" s="51">
        <v>4550</v>
      </c>
      <c r="AN10" s="50">
        <f>AM10/BK10*100</f>
        <v>56.034482758620683</v>
      </c>
      <c r="AO10" s="51"/>
      <c r="AP10" s="52"/>
      <c r="AQ10" s="51"/>
      <c r="AR10" s="51">
        <v>4700</v>
      </c>
      <c r="AS10" s="50">
        <f>AR10/BK10*100</f>
        <v>57.881773399014783</v>
      </c>
      <c r="AT10" s="51"/>
      <c r="AU10" s="52"/>
      <c r="AV10" s="51"/>
      <c r="AW10" s="51">
        <v>5300</v>
      </c>
      <c r="AX10" s="50">
        <f>AW10/BK10*100</f>
        <v>65.270935960591132</v>
      </c>
      <c r="AY10" s="51"/>
      <c r="AZ10" s="52"/>
      <c r="BA10" s="51"/>
      <c r="BB10" s="51">
        <v>6000</v>
      </c>
      <c r="BC10" s="50">
        <f>BB10/BK10*100</f>
        <v>73.891625615763544</v>
      </c>
      <c r="BD10" s="51"/>
      <c r="BE10" s="52"/>
      <c r="BF10" s="51"/>
      <c r="BG10" s="53">
        <v>6500</v>
      </c>
      <c r="BH10" s="50">
        <f>BG10/BK10*100</f>
        <v>80.049261083743843</v>
      </c>
      <c r="BI10" s="51"/>
      <c r="BJ10" s="52"/>
      <c r="BK10" s="53">
        <v>8120</v>
      </c>
    </row>
    <row r="11" spans="1:63" ht="31.2" x14ac:dyDescent="0.3">
      <c r="A11" s="45">
        <v>2</v>
      </c>
      <c r="B11" s="46" t="s">
        <v>7</v>
      </c>
      <c r="C11" s="46">
        <v>6673</v>
      </c>
      <c r="D11" s="51">
        <v>3600</v>
      </c>
      <c r="E11" s="48">
        <f t="shared" ref="E11:E51" si="11">D11/BK11*100</f>
        <v>48.913043478260867</v>
      </c>
      <c r="F11" s="51"/>
      <c r="G11" s="52"/>
      <c r="H11" s="51"/>
      <c r="I11" s="51">
        <v>3800</v>
      </c>
      <c r="J11" s="50">
        <f t="shared" ref="J11:J51" si="12">I11/BK11*100</f>
        <v>51.630434782608688</v>
      </c>
      <c r="K11" s="51"/>
      <c r="L11" s="52"/>
      <c r="M11" s="51"/>
      <c r="N11" s="51">
        <v>4000</v>
      </c>
      <c r="O11" s="50">
        <f t="shared" ref="O11:O51" si="13">N11/BK11*100</f>
        <v>54.347826086956516</v>
      </c>
      <c r="P11" s="51"/>
      <c r="Q11" s="52"/>
      <c r="R11" s="51"/>
      <c r="S11" s="51">
        <v>4100</v>
      </c>
      <c r="T11" s="50">
        <f t="shared" ref="T11:T51" si="14">S11/BK11*100</f>
        <v>55.70652173913043</v>
      </c>
      <c r="U11" s="51"/>
      <c r="V11" s="52"/>
      <c r="W11" s="51"/>
      <c r="X11" s="51">
        <v>4200</v>
      </c>
      <c r="Y11" s="50">
        <f t="shared" ref="Y11:Y51" si="15">X11/BK11*100</f>
        <v>57.065217391304344</v>
      </c>
      <c r="Z11" s="51"/>
      <c r="AA11" s="52"/>
      <c r="AB11" s="51"/>
      <c r="AC11" s="51">
        <v>4230</v>
      </c>
      <c r="AD11" s="50">
        <f t="shared" ref="AD11:AD51" si="16">AC11/BK11*100</f>
        <v>57.472826086956516</v>
      </c>
      <c r="AE11" s="51"/>
      <c r="AF11" s="52"/>
      <c r="AG11" s="51"/>
      <c r="AH11" s="51">
        <v>4240</v>
      </c>
      <c r="AI11" s="50">
        <f t="shared" ref="AI11:AI51" si="17">AH11/BK11*100</f>
        <v>57.608695652173914</v>
      </c>
      <c r="AJ11" s="51"/>
      <c r="AK11" s="52"/>
      <c r="AL11" s="51"/>
      <c r="AM11" s="51">
        <v>4260</v>
      </c>
      <c r="AN11" s="50">
        <f t="shared" ref="AN11:AN51" si="18">AM11/BK11*100</f>
        <v>57.880434782608688</v>
      </c>
      <c r="AO11" s="51"/>
      <c r="AP11" s="52"/>
      <c r="AQ11" s="51"/>
      <c r="AR11" s="51">
        <v>4300</v>
      </c>
      <c r="AS11" s="50">
        <f t="shared" ref="AS11:AS51" si="19">AR11/BK11*100</f>
        <v>58.423913043478258</v>
      </c>
      <c r="AT11" s="51"/>
      <c r="AU11" s="52"/>
      <c r="AV11" s="51"/>
      <c r="AW11" s="51">
        <v>5000</v>
      </c>
      <c r="AX11" s="50">
        <f t="shared" ref="AX11:AX51" si="20">AW11/BK11*100</f>
        <v>67.934782608695656</v>
      </c>
      <c r="AY11" s="51"/>
      <c r="AZ11" s="52"/>
      <c r="BA11" s="51"/>
      <c r="BB11" s="51">
        <v>5400</v>
      </c>
      <c r="BC11" s="50">
        <f t="shared" ref="BC11:BC51" si="21">BB11/BK11*100</f>
        <v>73.369565217391312</v>
      </c>
      <c r="BD11" s="51"/>
      <c r="BE11" s="52"/>
      <c r="BF11" s="51"/>
      <c r="BG11" s="53">
        <v>5900</v>
      </c>
      <c r="BH11" s="50">
        <f t="shared" ref="BH11:BH51" si="22">BG11/BK11*100</f>
        <v>80.16304347826086</v>
      </c>
      <c r="BI11" s="51"/>
      <c r="BJ11" s="52"/>
      <c r="BK11" s="53">
        <v>7360</v>
      </c>
    </row>
    <row r="12" spans="1:63" ht="31.2" x14ac:dyDescent="0.3">
      <c r="A12" s="45">
        <v>3</v>
      </c>
      <c r="B12" s="46" t="s">
        <v>24</v>
      </c>
      <c r="C12" s="46">
        <v>3302</v>
      </c>
      <c r="D12" s="51">
        <v>1900</v>
      </c>
      <c r="E12" s="48">
        <f t="shared" si="11"/>
        <v>47.381546134663346</v>
      </c>
      <c r="F12" s="51"/>
      <c r="G12" s="52"/>
      <c r="H12" s="51"/>
      <c r="I12" s="51">
        <v>1950</v>
      </c>
      <c r="J12" s="50">
        <f t="shared" si="12"/>
        <v>48.628428927680801</v>
      </c>
      <c r="K12" s="51"/>
      <c r="L12" s="52"/>
      <c r="M12" s="51"/>
      <c r="N12" s="51">
        <v>1980</v>
      </c>
      <c r="O12" s="50">
        <f t="shared" si="13"/>
        <v>49.376558603491269</v>
      </c>
      <c r="P12" s="51"/>
      <c r="Q12" s="52"/>
      <c r="R12" s="51"/>
      <c r="S12" s="51">
        <v>2000</v>
      </c>
      <c r="T12" s="50">
        <f t="shared" si="14"/>
        <v>49.875311720698257</v>
      </c>
      <c r="U12" s="51"/>
      <c r="V12" s="52"/>
      <c r="W12" s="51"/>
      <c r="X12" s="51">
        <v>2010</v>
      </c>
      <c r="Y12" s="50">
        <f t="shared" si="15"/>
        <v>50.124688279301743</v>
      </c>
      <c r="Z12" s="51"/>
      <c r="AA12" s="52"/>
      <c r="AB12" s="51"/>
      <c r="AC12" s="51">
        <v>2020</v>
      </c>
      <c r="AD12" s="50">
        <f t="shared" si="16"/>
        <v>50.374064837905244</v>
      </c>
      <c r="AE12" s="51"/>
      <c r="AF12" s="52"/>
      <c r="AG12" s="51"/>
      <c r="AH12" s="51">
        <v>2030</v>
      </c>
      <c r="AI12" s="50">
        <f t="shared" si="17"/>
        <v>50.623441396508731</v>
      </c>
      <c r="AJ12" s="51"/>
      <c r="AK12" s="52"/>
      <c r="AL12" s="51"/>
      <c r="AM12" s="51">
        <v>2040</v>
      </c>
      <c r="AN12" s="50">
        <f t="shared" si="18"/>
        <v>50.872817955112218</v>
      </c>
      <c r="AO12" s="51"/>
      <c r="AP12" s="52"/>
      <c r="AQ12" s="51"/>
      <c r="AR12" s="51">
        <v>2100</v>
      </c>
      <c r="AS12" s="50">
        <f t="shared" si="19"/>
        <v>52.369077306733168</v>
      </c>
      <c r="AT12" s="51"/>
      <c r="AU12" s="52"/>
      <c r="AV12" s="51"/>
      <c r="AW12" s="51">
        <v>2600</v>
      </c>
      <c r="AX12" s="50">
        <f t="shared" si="20"/>
        <v>64.83790523690773</v>
      </c>
      <c r="AY12" s="51"/>
      <c r="AZ12" s="52"/>
      <c r="BA12" s="51"/>
      <c r="BB12" s="51">
        <v>2800</v>
      </c>
      <c r="BC12" s="50">
        <f t="shared" si="21"/>
        <v>69.825436408977566</v>
      </c>
      <c r="BD12" s="51"/>
      <c r="BE12" s="52"/>
      <c r="BF12" s="51"/>
      <c r="BG12" s="53">
        <v>2950</v>
      </c>
      <c r="BH12" s="50">
        <f t="shared" si="22"/>
        <v>73.566084788029926</v>
      </c>
      <c r="BI12" s="51"/>
      <c r="BJ12" s="52"/>
      <c r="BK12" s="53">
        <v>4010</v>
      </c>
    </row>
    <row r="13" spans="1:63" x14ac:dyDescent="0.3">
      <c r="A13" s="45">
        <v>4</v>
      </c>
      <c r="B13" s="46" t="s">
        <v>31</v>
      </c>
      <c r="C13" s="46">
        <v>3219</v>
      </c>
      <c r="D13" s="51">
        <v>1950</v>
      </c>
      <c r="E13" s="48">
        <f t="shared" si="11"/>
        <v>47.238372093023258</v>
      </c>
      <c r="F13" s="51"/>
      <c r="G13" s="52"/>
      <c r="H13" s="51"/>
      <c r="I13" s="51">
        <v>2000</v>
      </c>
      <c r="J13" s="50">
        <f t="shared" si="12"/>
        <v>48.449612403100772</v>
      </c>
      <c r="K13" s="51"/>
      <c r="L13" s="52"/>
      <c r="M13" s="51"/>
      <c r="N13" s="51">
        <v>2020</v>
      </c>
      <c r="O13" s="50">
        <f t="shared" si="13"/>
        <v>48.934108527131784</v>
      </c>
      <c r="P13" s="51"/>
      <c r="Q13" s="52"/>
      <c r="R13" s="51"/>
      <c r="S13" s="51">
        <v>2050</v>
      </c>
      <c r="T13" s="50">
        <f t="shared" si="14"/>
        <v>49.660852713178294</v>
      </c>
      <c r="U13" s="51"/>
      <c r="V13" s="52"/>
      <c r="W13" s="51"/>
      <c r="X13" s="51">
        <v>2060</v>
      </c>
      <c r="Y13" s="50">
        <f t="shared" si="15"/>
        <v>49.903100775193799</v>
      </c>
      <c r="Z13" s="51"/>
      <c r="AA13" s="52"/>
      <c r="AB13" s="51"/>
      <c r="AC13" s="51">
        <v>2070</v>
      </c>
      <c r="AD13" s="50">
        <f t="shared" si="16"/>
        <v>50.145348837209305</v>
      </c>
      <c r="AE13" s="51"/>
      <c r="AF13" s="52"/>
      <c r="AG13" s="51"/>
      <c r="AH13" s="51">
        <v>2075</v>
      </c>
      <c r="AI13" s="50">
        <f t="shared" si="17"/>
        <v>50.266472868217051</v>
      </c>
      <c r="AJ13" s="51"/>
      <c r="AK13" s="52"/>
      <c r="AL13" s="51"/>
      <c r="AM13" s="51">
        <v>2080</v>
      </c>
      <c r="AN13" s="50">
        <f t="shared" si="18"/>
        <v>50.387596899224803</v>
      </c>
      <c r="AO13" s="51"/>
      <c r="AP13" s="52"/>
      <c r="AQ13" s="51"/>
      <c r="AR13" s="51">
        <v>2155</v>
      </c>
      <c r="AS13" s="50">
        <f t="shared" si="19"/>
        <v>52.204457364341081</v>
      </c>
      <c r="AT13" s="51"/>
      <c r="AU13" s="52"/>
      <c r="AV13" s="51"/>
      <c r="AW13" s="51">
        <v>2500</v>
      </c>
      <c r="AX13" s="50">
        <f t="shared" si="20"/>
        <v>60.562015503875969</v>
      </c>
      <c r="AY13" s="51"/>
      <c r="AZ13" s="52"/>
      <c r="BA13" s="51"/>
      <c r="BB13" s="51">
        <v>2880</v>
      </c>
      <c r="BC13" s="50">
        <f t="shared" si="21"/>
        <v>69.767441860465112</v>
      </c>
      <c r="BD13" s="51"/>
      <c r="BE13" s="52"/>
      <c r="BF13" s="51"/>
      <c r="BG13" s="53">
        <v>2950</v>
      </c>
      <c r="BH13" s="50">
        <f t="shared" si="22"/>
        <v>71.463178294573652</v>
      </c>
      <c r="BI13" s="51"/>
      <c r="BJ13" s="52"/>
      <c r="BK13" s="53">
        <v>4128</v>
      </c>
    </row>
    <row r="14" spans="1:63" x14ac:dyDescent="0.3">
      <c r="A14" s="45">
        <v>5</v>
      </c>
      <c r="B14" s="46" t="s">
        <v>33</v>
      </c>
      <c r="C14" s="46">
        <v>3780</v>
      </c>
      <c r="D14" s="51">
        <v>2250</v>
      </c>
      <c r="E14" s="48">
        <f t="shared" si="11"/>
        <v>47.169811320754718</v>
      </c>
      <c r="F14" s="51"/>
      <c r="G14" s="52"/>
      <c r="H14" s="51"/>
      <c r="I14" s="51">
        <v>2300</v>
      </c>
      <c r="J14" s="50">
        <f t="shared" si="12"/>
        <v>48.218029350104821</v>
      </c>
      <c r="K14" s="51"/>
      <c r="L14" s="52"/>
      <c r="M14" s="51"/>
      <c r="N14" s="51">
        <v>2350</v>
      </c>
      <c r="O14" s="50">
        <f t="shared" si="13"/>
        <v>49.266247379454924</v>
      </c>
      <c r="P14" s="51"/>
      <c r="Q14" s="52"/>
      <c r="R14" s="51"/>
      <c r="S14" s="51">
        <v>2400</v>
      </c>
      <c r="T14" s="50">
        <f t="shared" si="14"/>
        <v>50.314465408805034</v>
      </c>
      <c r="U14" s="51"/>
      <c r="V14" s="52"/>
      <c r="W14" s="51"/>
      <c r="X14" s="51">
        <v>2410</v>
      </c>
      <c r="Y14" s="50">
        <f t="shared" si="15"/>
        <v>50.524109014675055</v>
      </c>
      <c r="Z14" s="51"/>
      <c r="AA14" s="52"/>
      <c r="AB14" s="51"/>
      <c r="AC14" s="51">
        <v>2440</v>
      </c>
      <c r="AD14" s="50">
        <f t="shared" si="16"/>
        <v>51.153039832285117</v>
      </c>
      <c r="AE14" s="51"/>
      <c r="AF14" s="52"/>
      <c r="AG14" s="51"/>
      <c r="AH14" s="51">
        <v>2450</v>
      </c>
      <c r="AI14" s="50">
        <f t="shared" si="17"/>
        <v>51.36268343815513</v>
      </c>
      <c r="AJ14" s="51"/>
      <c r="AK14" s="52"/>
      <c r="AL14" s="51"/>
      <c r="AM14" s="51">
        <v>2460</v>
      </c>
      <c r="AN14" s="50">
        <f t="shared" si="18"/>
        <v>51.572327044025158</v>
      </c>
      <c r="AO14" s="51"/>
      <c r="AP14" s="52"/>
      <c r="AQ14" s="51"/>
      <c r="AR14" s="51">
        <v>2540</v>
      </c>
      <c r="AS14" s="50">
        <f t="shared" si="19"/>
        <v>53.249475890985323</v>
      </c>
      <c r="AT14" s="51"/>
      <c r="AU14" s="52"/>
      <c r="AV14" s="51"/>
      <c r="AW14" s="51">
        <v>2700</v>
      </c>
      <c r="AX14" s="50">
        <f t="shared" si="20"/>
        <v>56.60377358490566</v>
      </c>
      <c r="AY14" s="51"/>
      <c r="AZ14" s="52"/>
      <c r="BA14" s="51"/>
      <c r="BB14" s="51">
        <v>3000</v>
      </c>
      <c r="BC14" s="50">
        <f t="shared" si="21"/>
        <v>62.893081761006286</v>
      </c>
      <c r="BD14" s="51"/>
      <c r="BE14" s="52"/>
      <c r="BF14" s="51"/>
      <c r="BG14" s="53">
        <v>3553</v>
      </c>
      <c r="BH14" s="50">
        <f t="shared" si="22"/>
        <v>74.486373165618446</v>
      </c>
      <c r="BI14" s="51"/>
      <c r="BJ14" s="52"/>
      <c r="BK14" s="53">
        <v>4770</v>
      </c>
    </row>
    <row r="15" spans="1:63" x14ac:dyDescent="0.3">
      <c r="A15" s="45">
        <v>6</v>
      </c>
      <c r="B15" s="46" t="s">
        <v>34</v>
      </c>
      <c r="C15" s="46">
        <v>1655</v>
      </c>
      <c r="D15" s="51">
        <v>1080</v>
      </c>
      <c r="E15" s="48">
        <f t="shared" si="11"/>
        <v>47.978676143936028</v>
      </c>
      <c r="F15" s="51"/>
      <c r="G15" s="52"/>
      <c r="H15" s="51"/>
      <c r="I15" s="51">
        <v>1100</v>
      </c>
      <c r="J15" s="50">
        <f t="shared" si="12"/>
        <v>48.867170146601509</v>
      </c>
      <c r="K15" s="51"/>
      <c r="L15" s="52"/>
      <c r="M15" s="51"/>
      <c r="N15" s="51">
        <v>1150</v>
      </c>
      <c r="O15" s="50">
        <f t="shared" si="13"/>
        <v>51.088405153265214</v>
      </c>
      <c r="P15" s="51"/>
      <c r="Q15" s="52"/>
      <c r="R15" s="51"/>
      <c r="S15" s="51">
        <v>1200</v>
      </c>
      <c r="T15" s="50">
        <f t="shared" si="14"/>
        <v>53.309640159928918</v>
      </c>
      <c r="U15" s="51"/>
      <c r="V15" s="52"/>
      <c r="W15" s="51"/>
      <c r="X15" s="51">
        <v>1220</v>
      </c>
      <c r="Y15" s="50">
        <f t="shared" si="15"/>
        <v>54.1981341625944</v>
      </c>
      <c r="Z15" s="51"/>
      <c r="AA15" s="52"/>
      <c r="AB15" s="51"/>
      <c r="AC15" s="51">
        <v>1230</v>
      </c>
      <c r="AD15" s="50">
        <f t="shared" si="16"/>
        <v>54.642381163927148</v>
      </c>
      <c r="AE15" s="51"/>
      <c r="AF15" s="52"/>
      <c r="AG15" s="51"/>
      <c r="AH15" s="51">
        <v>1240</v>
      </c>
      <c r="AI15" s="50">
        <f t="shared" si="17"/>
        <v>55.086628165259889</v>
      </c>
      <c r="AJ15" s="51"/>
      <c r="AK15" s="52"/>
      <c r="AL15" s="51"/>
      <c r="AM15" s="51">
        <v>1260</v>
      </c>
      <c r="AN15" s="50">
        <f t="shared" si="18"/>
        <v>55.975122167925363</v>
      </c>
      <c r="AO15" s="51"/>
      <c r="AP15" s="52"/>
      <c r="AQ15" s="51"/>
      <c r="AR15" s="51">
        <v>1270</v>
      </c>
      <c r="AS15" s="50">
        <f t="shared" si="19"/>
        <v>56.419369169258104</v>
      </c>
      <c r="AT15" s="51"/>
      <c r="AU15" s="52"/>
      <c r="AV15" s="51"/>
      <c r="AW15" s="51">
        <v>1370</v>
      </c>
      <c r="AX15" s="50">
        <f t="shared" si="20"/>
        <v>60.86183918258552</v>
      </c>
      <c r="AY15" s="51"/>
      <c r="AZ15" s="52"/>
      <c r="BA15" s="51"/>
      <c r="BB15" s="51">
        <v>1560</v>
      </c>
      <c r="BC15" s="50">
        <f t="shared" si="21"/>
        <v>69.302532207907603</v>
      </c>
      <c r="BD15" s="51"/>
      <c r="BE15" s="52"/>
      <c r="BF15" s="51"/>
      <c r="BG15" s="53">
        <v>1610</v>
      </c>
      <c r="BH15" s="50">
        <f t="shared" si="22"/>
        <v>71.523767214571293</v>
      </c>
      <c r="BI15" s="51"/>
      <c r="BJ15" s="52"/>
      <c r="BK15" s="53">
        <v>2251</v>
      </c>
    </row>
    <row r="16" spans="1:63" x14ac:dyDescent="0.3">
      <c r="A16" s="45">
        <v>7</v>
      </c>
      <c r="B16" s="46" t="s">
        <v>27</v>
      </c>
      <c r="C16" s="46">
        <v>1948</v>
      </c>
      <c r="D16" s="51">
        <v>1200</v>
      </c>
      <c r="E16" s="48">
        <f t="shared" si="11"/>
        <v>47.449584816132862</v>
      </c>
      <c r="F16" s="51"/>
      <c r="G16" s="52"/>
      <c r="H16" s="51"/>
      <c r="I16" s="51">
        <v>1230</v>
      </c>
      <c r="J16" s="50">
        <f t="shared" si="12"/>
        <v>48.635824436536183</v>
      </c>
      <c r="K16" s="51"/>
      <c r="L16" s="52"/>
      <c r="M16" s="51"/>
      <c r="N16" s="51">
        <v>1300</v>
      </c>
      <c r="O16" s="50">
        <f t="shared" si="13"/>
        <v>51.403716884143932</v>
      </c>
      <c r="P16" s="51"/>
      <c r="Q16" s="52"/>
      <c r="R16" s="51"/>
      <c r="S16" s="51">
        <v>1310</v>
      </c>
      <c r="T16" s="50">
        <f t="shared" si="14"/>
        <v>51.799130090945035</v>
      </c>
      <c r="U16" s="51"/>
      <c r="V16" s="52"/>
      <c r="W16" s="51"/>
      <c r="X16" s="51">
        <v>1320</v>
      </c>
      <c r="Y16" s="50">
        <f t="shared" si="15"/>
        <v>52.194543297746144</v>
      </c>
      <c r="Z16" s="51"/>
      <c r="AA16" s="52"/>
      <c r="AB16" s="51"/>
      <c r="AC16" s="51">
        <v>1325</v>
      </c>
      <c r="AD16" s="50">
        <f t="shared" si="16"/>
        <v>52.392249901146705</v>
      </c>
      <c r="AE16" s="51"/>
      <c r="AF16" s="52"/>
      <c r="AG16" s="51"/>
      <c r="AH16" s="51">
        <v>1330</v>
      </c>
      <c r="AI16" s="50">
        <f t="shared" si="17"/>
        <v>52.589956504547253</v>
      </c>
      <c r="AJ16" s="51"/>
      <c r="AK16" s="52"/>
      <c r="AL16" s="51"/>
      <c r="AM16" s="51">
        <v>1335</v>
      </c>
      <c r="AN16" s="50">
        <f t="shared" si="18"/>
        <v>52.7876631079478</v>
      </c>
      <c r="AO16" s="51"/>
      <c r="AP16" s="52"/>
      <c r="AQ16" s="51"/>
      <c r="AR16" s="51">
        <v>1400</v>
      </c>
      <c r="AS16" s="50">
        <f t="shared" si="19"/>
        <v>55.357848952154995</v>
      </c>
      <c r="AT16" s="51"/>
      <c r="AU16" s="52"/>
      <c r="AV16" s="51"/>
      <c r="AW16" s="51">
        <v>1450</v>
      </c>
      <c r="AX16" s="50">
        <f t="shared" si="20"/>
        <v>57.334914986160534</v>
      </c>
      <c r="AY16" s="51"/>
      <c r="AZ16" s="52"/>
      <c r="BA16" s="51"/>
      <c r="BB16" s="51">
        <v>1600</v>
      </c>
      <c r="BC16" s="50">
        <f t="shared" si="21"/>
        <v>63.266113088177143</v>
      </c>
      <c r="BD16" s="51"/>
      <c r="BE16" s="52"/>
      <c r="BF16" s="51"/>
      <c r="BG16" s="53">
        <v>1800</v>
      </c>
      <c r="BH16" s="50">
        <f t="shared" si="22"/>
        <v>71.17437722419929</v>
      </c>
      <c r="BI16" s="51"/>
      <c r="BJ16" s="52"/>
      <c r="BK16" s="53">
        <v>2529</v>
      </c>
    </row>
    <row r="17" spans="1:63" x14ac:dyDescent="0.3">
      <c r="A17" s="45">
        <v>8</v>
      </c>
      <c r="B17" s="46" t="s">
        <v>8</v>
      </c>
      <c r="C17" s="46">
        <v>2116</v>
      </c>
      <c r="D17" s="51">
        <v>1250</v>
      </c>
      <c r="E17" s="48">
        <f t="shared" si="11"/>
        <v>48.021513638109873</v>
      </c>
      <c r="F17" s="51"/>
      <c r="G17" s="52"/>
      <c r="H17" s="51"/>
      <c r="I17" s="51">
        <v>1255</v>
      </c>
      <c r="J17" s="50">
        <f t="shared" si="12"/>
        <v>48.213599692662314</v>
      </c>
      <c r="K17" s="51"/>
      <c r="L17" s="52"/>
      <c r="M17" s="51"/>
      <c r="N17" s="51">
        <v>1300</v>
      </c>
      <c r="O17" s="50">
        <f t="shared" si="13"/>
        <v>49.942374183634271</v>
      </c>
      <c r="P17" s="51"/>
      <c r="Q17" s="52"/>
      <c r="R17" s="51"/>
      <c r="S17" s="51">
        <v>1330</v>
      </c>
      <c r="T17" s="50">
        <f t="shared" si="14"/>
        <v>51.094890510948908</v>
      </c>
      <c r="U17" s="51"/>
      <c r="V17" s="52"/>
      <c r="W17" s="51"/>
      <c r="X17" s="51">
        <v>1370</v>
      </c>
      <c r="Y17" s="50">
        <f t="shared" si="15"/>
        <v>52.631578947368418</v>
      </c>
      <c r="Z17" s="51"/>
      <c r="AA17" s="52"/>
      <c r="AB17" s="51"/>
      <c r="AC17" s="51">
        <v>1380</v>
      </c>
      <c r="AD17" s="50">
        <f t="shared" si="16"/>
        <v>53.015751056473306</v>
      </c>
      <c r="AE17" s="51"/>
      <c r="AF17" s="52"/>
      <c r="AG17" s="51"/>
      <c r="AH17" s="51">
        <v>1390</v>
      </c>
      <c r="AI17" s="50">
        <f t="shared" si="17"/>
        <v>53.39992316557818</v>
      </c>
      <c r="AJ17" s="51"/>
      <c r="AK17" s="52"/>
      <c r="AL17" s="51"/>
      <c r="AM17" s="51">
        <v>1400</v>
      </c>
      <c r="AN17" s="50">
        <f t="shared" si="18"/>
        <v>53.784095274683054</v>
      </c>
      <c r="AO17" s="51"/>
      <c r="AP17" s="52"/>
      <c r="AQ17" s="51"/>
      <c r="AR17" s="51">
        <v>1470</v>
      </c>
      <c r="AS17" s="50">
        <f t="shared" si="19"/>
        <v>56.473300038417207</v>
      </c>
      <c r="AT17" s="51"/>
      <c r="AU17" s="52"/>
      <c r="AV17" s="51"/>
      <c r="AW17" s="51">
        <v>1600</v>
      </c>
      <c r="AX17" s="50">
        <f t="shared" si="20"/>
        <v>61.46753745678064</v>
      </c>
      <c r="AY17" s="51"/>
      <c r="AZ17" s="52"/>
      <c r="BA17" s="51"/>
      <c r="BB17" s="51">
        <v>1800</v>
      </c>
      <c r="BC17" s="50">
        <f t="shared" si="21"/>
        <v>69.150979638878212</v>
      </c>
      <c r="BD17" s="51"/>
      <c r="BE17" s="52"/>
      <c r="BF17" s="51"/>
      <c r="BG17" s="53">
        <v>2000</v>
      </c>
      <c r="BH17" s="50">
        <f t="shared" si="22"/>
        <v>76.834421820975791</v>
      </c>
      <c r="BI17" s="51"/>
      <c r="BJ17" s="52"/>
      <c r="BK17" s="53">
        <v>2603</v>
      </c>
    </row>
    <row r="18" spans="1:63" x14ac:dyDescent="0.3">
      <c r="A18" s="45">
        <v>9</v>
      </c>
      <c r="B18" s="46" t="s">
        <v>39</v>
      </c>
      <c r="C18" s="46">
        <v>2020</v>
      </c>
      <c r="D18" s="51">
        <v>1355</v>
      </c>
      <c r="E18" s="48">
        <f t="shared" si="11"/>
        <v>47.17966573816156</v>
      </c>
      <c r="F18" s="51"/>
      <c r="G18" s="52"/>
      <c r="H18" s="51"/>
      <c r="I18" s="51">
        <v>1375</v>
      </c>
      <c r="J18" s="50">
        <f t="shared" si="12"/>
        <v>47.876044568245121</v>
      </c>
      <c r="K18" s="51"/>
      <c r="L18" s="52"/>
      <c r="M18" s="51"/>
      <c r="N18" s="51">
        <v>1410</v>
      </c>
      <c r="O18" s="50">
        <f t="shared" si="13"/>
        <v>49.094707520891369</v>
      </c>
      <c r="P18" s="51"/>
      <c r="Q18" s="52"/>
      <c r="R18" s="51"/>
      <c r="S18" s="51">
        <v>1420</v>
      </c>
      <c r="T18" s="50">
        <f t="shared" si="14"/>
        <v>49.442896935933142</v>
      </c>
      <c r="U18" s="51"/>
      <c r="V18" s="52"/>
      <c r="W18" s="51"/>
      <c r="X18" s="51">
        <v>1430</v>
      </c>
      <c r="Y18" s="50">
        <f t="shared" si="15"/>
        <v>49.791086350974929</v>
      </c>
      <c r="Z18" s="51"/>
      <c r="AA18" s="52"/>
      <c r="AB18" s="51"/>
      <c r="AC18" s="51">
        <v>1435</v>
      </c>
      <c r="AD18" s="50">
        <f t="shared" si="16"/>
        <v>49.965181058495823</v>
      </c>
      <c r="AE18" s="51"/>
      <c r="AF18" s="52"/>
      <c r="AG18" s="51"/>
      <c r="AH18" s="51">
        <v>1440</v>
      </c>
      <c r="AI18" s="50">
        <f t="shared" si="17"/>
        <v>50.139275766016709</v>
      </c>
      <c r="AJ18" s="51"/>
      <c r="AK18" s="52"/>
      <c r="AL18" s="51"/>
      <c r="AM18" s="51">
        <v>1445</v>
      </c>
      <c r="AN18" s="50">
        <f t="shared" si="18"/>
        <v>50.313370473537603</v>
      </c>
      <c r="AO18" s="51"/>
      <c r="AP18" s="52"/>
      <c r="AQ18" s="51"/>
      <c r="AR18" s="51">
        <v>1500</v>
      </c>
      <c r="AS18" s="50">
        <f t="shared" si="19"/>
        <v>52.228412256267411</v>
      </c>
      <c r="AT18" s="51"/>
      <c r="AU18" s="52"/>
      <c r="AV18" s="51"/>
      <c r="AW18" s="51">
        <v>1600</v>
      </c>
      <c r="AX18" s="50">
        <f t="shared" si="20"/>
        <v>55.710306406685241</v>
      </c>
      <c r="AY18" s="51"/>
      <c r="AZ18" s="52"/>
      <c r="BA18" s="51"/>
      <c r="BB18" s="51">
        <v>1810</v>
      </c>
      <c r="BC18" s="50">
        <f t="shared" si="21"/>
        <v>63.022284122562681</v>
      </c>
      <c r="BD18" s="51"/>
      <c r="BE18" s="52"/>
      <c r="BF18" s="51"/>
      <c r="BG18" s="53">
        <v>2050</v>
      </c>
      <c r="BH18" s="50">
        <f t="shared" si="22"/>
        <v>71.378830083565461</v>
      </c>
      <c r="BI18" s="51"/>
      <c r="BJ18" s="52"/>
      <c r="BK18" s="53">
        <v>2872</v>
      </c>
    </row>
    <row r="19" spans="1:63" x14ac:dyDescent="0.3">
      <c r="A19" s="45">
        <v>10</v>
      </c>
      <c r="B19" s="46" t="s">
        <v>21</v>
      </c>
      <c r="C19" s="46">
        <v>4747</v>
      </c>
      <c r="D19" s="51">
        <v>2900</v>
      </c>
      <c r="E19" s="48">
        <f t="shared" si="11"/>
        <v>48.527443105756355</v>
      </c>
      <c r="F19" s="51"/>
      <c r="G19" s="52"/>
      <c r="H19" s="51"/>
      <c r="I19" s="51">
        <v>2950</v>
      </c>
      <c r="J19" s="50">
        <f t="shared" si="12"/>
        <v>49.36412315930388</v>
      </c>
      <c r="K19" s="51"/>
      <c r="L19" s="52"/>
      <c r="M19" s="51"/>
      <c r="N19" s="51">
        <v>3000</v>
      </c>
      <c r="O19" s="50">
        <f t="shared" si="13"/>
        <v>50.200803212851412</v>
      </c>
      <c r="P19" s="51"/>
      <c r="Q19" s="52"/>
      <c r="R19" s="51"/>
      <c r="S19" s="51">
        <v>3050</v>
      </c>
      <c r="T19" s="50">
        <f t="shared" si="14"/>
        <v>51.03748326639893</v>
      </c>
      <c r="U19" s="51"/>
      <c r="V19" s="52"/>
      <c r="W19" s="51"/>
      <c r="X19" s="51">
        <v>3100</v>
      </c>
      <c r="Y19" s="50">
        <f t="shared" si="15"/>
        <v>51.874163319946454</v>
      </c>
      <c r="Z19" s="51"/>
      <c r="AA19" s="52"/>
      <c r="AB19" s="51"/>
      <c r="AC19" s="51">
        <v>3110</v>
      </c>
      <c r="AD19" s="50">
        <f t="shared" si="16"/>
        <v>52.041499330655959</v>
      </c>
      <c r="AE19" s="51"/>
      <c r="AF19" s="52"/>
      <c r="AG19" s="51"/>
      <c r="AH19" s="51">
        <v>3120</v>
      </c>
      <c r="AI19" s="50">
        <f t="shared" si="17"/>
        <v>52.208835341365464</v>
      </c>
      <c r="AJ19" s="51"/>
      <c r="AK19" s="52"/>
      <c r="AL19" s="51"/>
      <c r="AM19" s="51">
        <v>3130</v>
      </c>
      <c r="AN19" s="50">
        <f t="shared" si="18"/>
        <v>52.376171352074962</v>
      </c>
      <c r="AO19" s="51"/>
      <c r="AP19" s="52"/>
      <c r="AQ19" s="51"/>
      <c r="AR19" s="51">
        <v>3200</v>
      </c>
      <c r="AS19" s="50">
        <f t="shared" si="19"/>
        <v>53.547523427041497</v>
      </c>
      <c r="AT19" s="51"/>
      <c r="AU19" s="52"/>
      <c r="AV19" s="51"/>
      <c r="AW19" s="51">
        <v>3700</v>
      </c>
      <c r="AX19" s="50">
        <f t="shared" si="20"/>
        <v>61.91432396251674</v>
      </c>
      <c r="AY19" s="51"/>
      <c r="AZ19" s="52"/>
      <c r="BA19" s="51"/>
      <c r="BB19" s="51">
        <v>4100</v>
      </c>
      <c r="BC19" s="50">
        <f t="shared" si="21"/>
        <v>68.607764390896918</v>
      </c>
      <c r="BD19" s="51"/>
      <c r="BE19" s="52"/>
      <c r="BF19" s="51"/>
      <c r="BG19" s="53">
        <v>4500</v>
      </c>
      <c r="BH19" s="50">
        <f t="shared" si="22"/>
        <v>75.301204819277118</v>
      </c>
      <c r="BI19" s="51"/>
      <c r="BJ19" s="52"/>
      <c r="BK19" s="53">
        <v>5976</v>
      </c>
    </row>
    <row r="20" spans="1:63" x14ac:dyDescent="0.3">
      <c r="A20" s="45">
        <v>11</v>
      </c>
      <c r="B20" s="46" t="s">
        <v>14</v>
      </c>
      <c r="C20" s="46">
        <v>13898</v>
      </c>
      <c r="D20" s="51">
        <v>7800</v>
      </c>
      <c r="E20" s="48">
        <f t="shared" si="11"/>
        <v>53.774560496380566</v>
      </c>
      <c r="F20" s="51"/>
      <c r="G20" s="52"/>
      <c r="H20" s="51"/>
      <c r="I20" s="51">
        <v>8000</v>
      </c>
      <c r="J20" s="50">
        <f t="shared" si="12"/>
        <v>55.153395380903135</v>
      </c>
      <c r="K20" s="51"/>
      <c r="L20" s="52"/>
      <c r="M20" s="51"/>
      <c r="N20" s="51">
        <v>8200</v>
      </c>
      <c r="O20" s="50">
        <f t="shared" si="13"/>
        <v>56.532230265425717</v>
      </c>
      <c r="P20" s="51"/>
      <c r="Q20" s="52"/>
      <c r="R20" s="51"/>
      <c r="S20" s="51">
        <v>8300</v>
      </c>
      <c r="T20" s="50">
        <f t="shared" si="14"/>
        <v>57.221647707687005</v>
      </c>
      <c r="U20" s="51"/>
      <c r="V20" s="52"/>
      <c r="W20" s="51"/>
      <c r="X20" s="51">
        <v>8360</v>
      </c>
      <c r="Y20" s="50">
        <f t="shared" si="15"/>
        <v>57.635298173043779</v>
      </c>
      <c r="Z20" s="51"/>
      <c r="AA20" s="52"/>
      <c r="AB20" s="51"/>
      <c r="AC20" s="51">
        <v>8400</v>
      </c>
      <c r="AD20" s="50">
        <f t="shared" si="16"/>
        <v>57.911065149948293</v>
      </c>
      <c r="AE20" s="51"/>
      <c r="AF20" s="52"/>
      <c r="AG20" s="51"/>
      <c r="AH20" s="51">
        <v>8450</v>
      </c>
      <c r="AI20" s="50">
        <f t="shared" si="17"/>
        <v>58.255773871078944</v>
      </c>
      <c r="AJ20" s="51"/>
      <c r="AK20" s="52"/>
      <c r="AL20" s="51"/>
      <c r="AM20" s="51">
        <v>8480</v>
      </c>
      <c r="AN20" s="50">
        <f t="shared" si="18"/>
        <v>58.462599103757327</v>
      </c>
      <c r="AO20" s="51"/>
      <c r="AP20" s="52"/>
      <c r="AQ20" s="51"/>
      <c r="AR20" s="51">
        <v>8500</v>
      </c>
      <c r="AS20" s="50">
        <f t="shared" si="19"/>
        <v>58.60048259220958</v>
      </c>
      <c r="AT20" s="51"/>
      <c r="AU20" s="52"/>
      <c r="AV20" s="51"/>
      <c r="AW20" s="51">
        <v>10000</v>
      </c>
      <c r="AX20" s="50">
        <f t="shared" si="20"/>
        <v>68.941744226128918</v>
      </c>
      <c r="AY20" s="51"/>
      <c r="AZ20" s="52"/>
      <c r="BA20" s="51"/>
      <c r="BB20" s="51">
        <v>11000</v>
      </c>
      <c r="BC20" s="50">
        <f t="shared" si="21"/>
        <v>75.835918648741824</v>
      </c>
      <c r="BD20" s="51"/>
      <c r="BE20" s="52"/>
      <c r="BF20" s="51"/>
      <c r="BG20" s="53">
        <v>11500</v>
      </c>
      <c r="BH20" s="50">
        <f t="shared" si="22"/>
        <v>79.283005860048263</v>
      </c>
      <c r="BI20" s="51"/>
      <c r="BJ20" s="52"/>
      <c r="BK20" s="53">
        <v>14505</v>
      </c>
    </row>
    <row r="21" spans="1:63" x14ac:dyDescent="0.3">
      <c r="A21" s="45">
        <v>12</v>
      </c>
      <c r="B21" s="46" t="s">
        <v>5</v>
      </c>
      <c r="C21" s="46">
        <v>1665</v>
      </c>
      <c r="D21" s="51">
        <v>850</v>
      </c>
      <c r="E21" s="48">
        <f t="shared" si="11"/>
        <v>47.6457399103139</v>
      </c>
      <c r="F21" s="51"/>
      <c r="G21" s="52"/>
      <c r="H21" s="51"/>
      <c r="I21" s="51">
        <v>900</v>
      </c>
      <c r="J21" s="50">
        <f t="shared" si="12"/>
        <v>50.448430493273541</v>
      </c>
      <c r="K21" s="51"/>
      <c r="L21" s="52"/>
      <c r="M21" s="51"/>
      <c r="N21" s="51">
        <v>950</v>
      </c>
      <c r="O21" s="50">
        <f t="shared" si="13"/>
        <v>53.25112107623319</v>
      </c>
      <c r="P21" s="51"/>
      <c r="Q21" s="52"/>
      <c r="R21" s="51"/>
      <c r="S21" s="51">
        <v>960</v>
      </c>
      <c r="T21" s="50">
        <f t="shared" si="14"/>
        <v>53.811659192825111</v>
      </c>
      <c r="U21" s="51"/>
      <c r="V21" s="52"/>
      <c r="W21" s="51"/>
      <c r="X21" s="51">
        <v>970</v>
      </c>
      <c r="Y21" s="50">
        <f t="shared" si="15"/>
        <v>54.372197309417039</v>
      </c>
      <c r="Z21" s="51"/>
      <c r="AA21" s="52"/>
      <c r="AB21" s="51"/>
      <c r="AC21" s="51">
        <v>980</v>
      </c>
      <c r="AD21" s="50">
        <f t="shared" si="16"/>
        <v>54.932735426008975</v>
      </c>
      <c r="AE21" s="51"/>
      <c r="AF21" s="52"/>
      <c r="AG21" s="51"/>
      <c r="AH21" s="51">
        <v>990</v>
      </c>
      <c r="AI21" s="50">
        <f t="shared" si="17"/>
        <v>55.493273542600896</v>
      </c>
      <c r="AJ21" s="51"/>
      <c r="AK21" s="52"/>
      <c r="AL21" s="51"/>
      <c r="AM21" s="51">
        <v>1000</v>
      </c>
      <c r="AN21" s="50">
        <f t="shared" si="18"/>
        <v>56.053811659192817</v>
      </c>
      <c r="AO21" s="51"/>
      <c r="AP21" s="52"/>
      <c r="AQ21" s="51"/>
      <c r="AR21" s="51">
        <v>1080</v>
      </c>
      <c r="AS21" s="50">
        <f t="shared" si="19"/>
        <v>60.538116591928251</v>
      </c>
      <c r="AT21" s="51"/>
      <c r="AU21" s="52"/>
      <c r="AV21" s="51"/>
      <c r="AW21" s="51">
        <v>1200</v>
      </c>
      <c r="AX21" s="50">
        <f t="shared" si="20"/>
        <v>67.264573991031398</v>
      </c>
      <c r="AY21" s="51"/>
      <c r="AZ21" s="52"/>
      <c r="BA21" s="51"/>
      <c r="BB21" s="51">
        <v>1300</v>
      </c>
      <c r="BC21" s="50">
        <f t="shared" si="21"/>
        <v>72.869955156950667</v>
      </c>
      <c r="BD21" s="51"/>
      <c r="BE21" s="52"/>
      <c r="BF21" s="51"/>
      <c r="BG21" s="53">
        <v>1400</v>
      </c>
      <c r="BH21" s="50">
        <f t="shared" si="22"/>
        <v>78.475336322869964</v>
      </c>
      <c r="BI21" s="51"/>
      <c r="BJ21" s="52"/>
      <c r="BK21" s="53">
        <v>1784</v>
      </c>
    </row>
    <row r="22" spans="1:63" x14ac:dyDescent="0.3">
      <c r="A22" s="45">
        <v>13</v>
      </c>
      <c r="B22" s="46" t="s">
        <v>26</v>
      </c>
      <c r="C22" s="46">
        <v>2056</v>
      </c>
      <c r="D22" s="51">
        <v>1350</v>
      </c>
      <c r="E22" s="48">
        <f t="shared" si="11"/>
        <v>47.686329918756627</v>
      </c>
      <c r="F22" s="51"/>
      <c r="G22" s="52"/>
      <c r="H22" s="51"/>
      <c r="I22" s="51">
        <v>1400</v>
      </c>
      <c r="J22" s="50">
        <f t="shared" si="12"/>
        <v>49.452490286117978</v>
      </c>
      <c r="K22" s="51"/>
      <c r="L22" s="52"/>
      <c r="M22" s="51"/>
      <c r="N22" s="51">
        <v>1430</v>
      </c>
      <c r="O22" s="50">
        <f t="shared" si="13"/>
        <v>50.512186506534796</v>
      </c>
      <c r="P22" s="51"/>
      <c r="Q22" s="52"/>
      <c r="R22" s="51"/>
      <c r="S22" s="51">
        <v>1450</v>
      </c>
      <c r="T22" s="50">
        <f t="shared" si="14"/>
        <v>51.218650653479337</v>
      </c>
      <c r="U22" s="51"/>
      <c r="V22" s="52"/>
      <c r="W22" s="51"/>
      <c r="X22" s="51">
        <v>1460</v>
      </c>
      <c r="Y22" s="50">
        <f t="shared" si="15"/>
        <v>51.571882726951614</v>
      </c>
      <c r="Z22" s="51"/>
      <c r="AA22" s="52"/>
      <c r="AB22" s="51"/>
      <c r="AC22" s="51">
        <v>1470</v>
      </c>
      <c r="AD22" s="50">
        <f t="shared" si="16"/>
        <v>51.925114800423877</v>
      </c>
      <c r="AE22" s="51"/>
      <c r="AF22" s="52"/>
      <c r="AG22" s="51"/>
      <c r="AH22" s="51">
        <v>1480</v>
      </c>
      <c r="AI22" s="50">
        <f t="shared" si="17"/>
        <v>52.278346873896155</v>
      </c>
      <c r="AJ22" s="51"/>
      <c r="AK22" s="52"/>
      <c r="AL22" s="51"/>
      <c r="AM22" s="51">
        <v>1500</v>
      </c>
      <c r="AN22" s="50">
        <f t="shared" si="18"/>
        <v>52.984811020840695</v>
      </c>
      <c r="AO22" s="51"/>
      <c r="AP22" s="52"/>
      <c r="AQ22" s="51"/>
      <c r="AR22" s="51">
        <v>1600</v>
      </c>
      <c r="AS22" s="50">
        <f t="shared" si="19"/>
        <v>56.517131755563412</v>
      </c>
      <c r="AT22" s="51"/>
      <c r="AU22" s="52"/>
      <c r="AV22" s="51"/>
      <c r="AW22" s="51">
        <v>1950</v>
      </c>
      <c r="AX22" s="50">
        <f t="shared" si="20"/>
        <v>68.880254327092899</v>
      </c>
      <c r="AY22" s="51"/>
      <c r="AZ22" s="52"/>
      <c r="BA22" s="51"/>
      <c r="BB22" s="51">
        <v>2000</v>
      </c>
      <c r="BC22" s="50">
        <f t="shared" si="21"/>
        <v>70.646414694454251</v>
      </c>
      <c r="BD22" s="51"/>
      <c r="BE22" s="52"/>
      <c r="BF22" s="51"/>
      <c r="BG22" s="53">
        <v>2051</v>
      </c>
      <c r="BH22" s="50">
        <f t="shared" si="22"/>
        <v>72.447898269162835</v>
      </c>
      <c r="BI22" s="51"/>
      <c r="BJ22" s="52"/>
      <c r="BK22" s="53">
        <v>2831</v>
      </c>
    </row>
    <row r="23" spans="1:63" x14ac:dyDescent="0.3">
      <c r="A23" s="45">
        <v>14</v>
      </c>
      <c r="B23" s="46" t="s">
        <v>1</v>
      </c>
      <c r="C23" s="46">
        <v>3602</v>
      </c>
      <c r="D23" s="51">
        <v>1950</v>
      </c>
      <c r="E23" s="48">
        <f t="shared" si="11"/>
        <v>47.192642787996128</v>
      </c>
      <c r="F23" s="51"/>
      <c r="G23" s="52"/>
      <c r="H23" s="51"/>
      <c r="I23" s="51">
        <v>2000</v>
      </c>
      <c r="J23" s="50">
        <f t="shared" si="12"/>
        <v>48.402710551790904</v>
      </c>
      <c r="K23" s="51"/>
      <c r="L23" s="52"/>
      <c r="M23" s="51"/>
      <c r="N23" s="51">
        <v>2100</v>
      </c>
      <c r="O23" s="50">
        <f t="shared" si="13"/>
        <v>50.822846079380447</v>
      </c>
      <c r="P23" s="51"/>
      <c r="Q23" s="52"/>
      <c r="R23" s="51"/>
      <c r="S23" s="51">
        <v>2120</v>
      </c>
      <c r="T23" s="50">
        <f t="shared" si="14"/>
        <v>51.30687318489835</v>
      </c>
      <c r="U23" s="51"/>
      <c r="V23" s="52"/>
      <c r="W23" s="51"/>
      <c r="X23" s="51">
        <v>2150</v>
      </c>
      <c r="Y23" s="50">
        <f t="shared" si="15"/>
        <v>52.032913843175223</v>
      </c>
      <c r="Z23" s="51"/>
      <c r="AA23" s="52"/>
      <c r="AB23" s="51"/>
      <c r="AC23" s="51">
        <v>2170</v>
      </c>
      <c r="AD23" s="50">
        <f t="shared" si="16"/>
        <v>52.516940948693126</v>
      </c>
      <c r="AE23" s="51"/>
      <c r="AF23" s="52"/>
      <c r="AG23" s="51"/>
      <c r="AH23" s="51">
        <v>2190</v>
      </c>
      <c r="AI23" s="50">
        <f t="shared" si="17"/>
        <v>53.000968054211043</v>
      </c>
      <c r="AJ23" s="51"/>
      <c r="AK23" s="52"/>
      <c r="AL23" s="51"/>
      <c r="AM23" s="51">
        <v>2200</v>
      </c>
      <c r="AN23" s="50">
        <f t="shared" si="18"/>
        <v>53.242981606969984</v>
      </c>
      <c r="AO23" s="51"/>
      <c r="AP23" s="52"/>
      <c r="AQ23" s="51"/>
      <c r="AR23" s="51">
        <v>2300</v>
      </c>
      <c r="AS23" s="50">
        <f t="shared" si="19"/>
        <v>55.663117134559535</v>
      </c>
      <c r="AT23" s="51"/>
      <c r="AU23" s="52"/>
      <c r="AV23" s="51"/>
      <c r="AW23" s="51">
        <v>2800</v>
      </c>
      <c r="AX23" s="50">
        <f t="shared" si="20"/>
        <v>67.763794772507254</v>
      </c>
      <c r="AY23" s="51"/>
      <c r="AZ23" s="52"/>
      <c r="BA23" s="51"/>
      <c r="BB23" s="51">
        <v>3000</v>
      </c>
      <c r="BC23" s="50">
        <f t="shared" si="21"/>
        <v>72.604065827686355</v>
      </c>
      <c r="BD23" s="51"/>
      <c r="BE23" s="52"/>
      <c r="BF23" s="51"/>
      <c r="BG23" s="53">
        <v>3200</v>
      </c>
      <c r="BH23" s="50">
        <f t="shared" si="22"/>
        <v>77.444336882865443</v>
      </c>
      <c r="BI23" s="51"/>
      <c r="BJ23" s="52"/>
      <c r="BK23" s="53">
        <v>4132</v>
      </c>
    </row>
    <row r="24" spans="1:63" x14ac:dyDescent="0.3">
      <c r="A24" s="45">
        <v>15</v>
      </c>
      <c r="B24" s="46" t="s">
        <v>40</v>
      </c>
      <c r="C24" s="46">
        <v>2063</v>
      </c>
      <c r="D24" s="51">
        <v>1280</v>
      </c>
      <c r="E24" s="48">
        <f t="shared" si="11"/>
        <v>47.354790972992973</v>
      </c>
      <c r="F24" s="51"/>
      <c r="G24" s="52"/>
      <c r="H24" s="51"/>
      <c r="I24" s="51">
        <v>1300</v>
      </c>
      <c r="J24" s="50">
        <f t="shared" si="12"/>
        <v>48.094709581945985</v>
      </c>
      <c r="K24" s="51"/>
      <c r="L24" s="52"/>
      <c r="M24" s="51"/>
      <c r="N24" s="51">
        <v>1340</v>
      </c>
      <c r="O24" s="50">
        <f t="shared" si="13"/>
        <v>49.574546799852016</v>
      </c>
      <c r="P24" s="51"/>
      <c r="Q24" s="52"/>
      <c r="R24" s="51"/>
      <c r="S24" s="51">
        <v>1350</v>
      </c>
      <c r="T24" s="50">
        <f t="shared" si="14"/>
        <v>49.944506104328525</v>
      </c>
      <c r="U24" s="51"/>
      <c r="V24" s="52"/>
      <c r="W24" s="51"/>
      <c r="X24" s="51">
        <v>1360</v>
      </c>
      <c r="Y24" s="50">
        <f t="shared" si="15"/>
        <v>50.314465408805034</v>
      </c>
      <c r="Z24" s="51"/>
      <c r="AA24" s="52"/>
      <c r="AB24" s="51"/>
      <c r="AC24" s="51">
        <v>1370</v>
      </c>
      <c r="AD24" s="50">
        <f t="shared" si="16"/>
        <v>50.684424713281537</v>
      </c>
      <c r="AE24" s="51"/>
      <c r="AF24" s="52"/>
      <c r="AG24" s="51"/>
      <c r="AH24" s="51">
        <v>1380</v>
      </c>
      <c r="AI24" s="50">
        <f t="shared" si="17"/>
        <v>51.054384017758046</v>
      </c>
      <c r="AJ24" s="51"/>
      <c r="AK24" s="52"/>
      <c r="AL24" s="51"/>
      <c r="AM24" s="51">
        <v>1390</v>
      </c>
      <c r="AN24" s="50">
        <f t="shared" si="18"/>
        <v>51.424343322234556</v>
      </c>
      <c r="AO24" s="51"/>
      <c r="AP24" s="52"/>
      <c r="AQ24" s="51"/>
      <c r="AR24" s="51">
        <v>1430</v>
      </c>
      <c r="AS24" s="50">
        <f t="shared" si="19"/>
        <v>52.904180540140587</v>
      </c>
      <c r="AT24" s="51"/>
      <c r="AU24" s="52"/>
      <c r="AV24" s="51"/>
      <c r="AW24" s="51">
        <v>1700</v>
      </c>
      <c r="AX24" s="50">
        <f t="shared" si="20"/>
        <v>62.893081761006286</v>
      </c>
      <c r="AY24" s="51"/>
      <c r="AZ24" s="52"/>
      <c r="BA24" s="51"/>
      <c r="BB24" s="51">
        <v>1850</v>
      </c>
      <c r="BC24" s="50">
        <f t="shared" si="21"/>
        <v>68.4424713281539</v>
      </c>
      <c r="BD24" s="51"/>
      <c r="BE24" s="52"/>
      <c r="BF24" s="51"/>
      <c r="BG24" s="53">
        <v>1920</v>
      </c>
      <c r="BH24" s="50">
        <f t="shared" si="22"/>
        <v>71.032186459489452</v>
      </c>
      <c r="BI24" s="51"/>
      <c r="BJ24" s="52"/>
      <c r="BK24" s="53">
        <v>2703</v>
      </c>
    </row>
    <row r="25" spans="1:63" x14ac:dyDescent="0.3">
      <c r="A25" s="45">
        <v>16</v>
      </c>
      <c r="B25" s="46" t="s">
        <v>2</v>
      </c>
      <c r="C25" s="46">
        <v>3095</v>
      </c>
      <c r="D25" s="51">
        <v>1660</v>
      </c>
      <c r="E25" s="48">
        <f t="shared" si="11"/>
        <v>47.279977214468808</v>
      </c>
      <c r="F25" s="51"/>
      <c r="G25" s="52"/>
      <c r="H25" s="51"/>
      <c r="I25" s="51">
        <v>1750</v>
      </c>
      <c r="J25" s="50">
        <f t="shared" si="12"/>
        <v>49.843349473084594</v>
      </c>
      <c r="K25" s="51"/>
      <c r="L25" s="52"/>
      <c r="M25" s="51"/>
      <c r="N25" s="51">
        <v>1850</v>
      </c>
      <c r="O25" s="50">
        <f t="shared" si="13"/>
        <v>52.691540871546572</v>
      </c>
      <c r="P25" s="51"/>
      <c r="Q25" s="52"/>
      <c r="R25" s="51"/>
      <c r="S25" s="51">
        <v>1950</v>
      </c>
      <c r="T25" s="50">
        <f t="shared" si="14"/>
        <v>55.539732270008543</v>
      </c>
      <c r="U25" s="51"/>
      <c r="V25" s="52"/>
      <c r="W25" s="51"/>
      <c r="X25" s="51">
        <v>2000</v>
      </c>
      <c r="Y25" s="50">
        <f t="shared" si="15"/>
        <v>56.963827969239532</v>
      </c>
      <c r="Z25" s="51"/>
      <c r="AA25" s="52"/>
      <c r="AB25" s="51"/>
      <c r="AC25" s="51">
        <v>2020</v>
      </c>
      <c r="AD25" s="50">
        <f t="shared" si="16"/>
        <v>57.53346624893193</v>
      </c>
      <c r="AE25" s="51"/>
      <c r="AF25" s="52"/>
      <c r="AG25" s="51"/>
      <c r="AH25" s="51">
        <v>2040</v>
      </c>
      <c r="AI25" s="50">
        <f t="shared" si="17"/>
        <v>58.103104528624328</v>
      </c>
      <c r="AJ25" s="51"/>
      <c r="AK25" s="52"/>
      <c r="AL25" s="51"/>
      <c r="AM25" s="51">
        <v>2060</v>
      </c>
      <c r="AN25" s="50">
        <f t="shared" si="18"/>
        <v>58.672742808316713</v>
      </c>
      <c r="AO25" s="51"/>
      <c r="AP25" s="52"/>
      <c r="AQ25" s="51"/>
      <c r="AR25" s="51">
        <v>2160</v>
      </c>
      <c r="AS25" s="50">
        <f t="shared" si="19"/>
        <v>61.520934206778698</v>
      </c>
      <c r="AT25" s="51"/>
      <c r="AU25" s="52"/>
      <c r="AV25" s="51"/>
      <c r="AW25" s="51">
        <v>2400</v>
      </c>
      <c r="AX25" s="50">
        <f t="shared" si="20"/>
        <v>68.356593563087443</v>
      </c>
      <c r="AY25" s="51"/>
      <c r="AZ25" s="52"/>
      <c r="BA25" s="51"/>
      <c r="BB25" s="51">
        <v>2600</v>
      </c>
      <c r="BC25" s="50">
        <f t="shared" si="21"/>
        <v>74.052976360011385</v>
      </c>
      <c r="BD25" s="51"/>
      <c r="BE25" s="52"/>
      <c r="BF25" s="51"/>
      <c r="BG25" s="53">
        <v>2830</v>
      </c>
      <c r="BH25" s="50">
        <f t="shared" si="22"/>
        <v>80.603816576473946</v>
      </c>
      <c r="BI25" s="51"/>
      <c r="BJ25" s="52"/>
      <c r="BK25" s="53">
        <v>3511</v>
      </c>
    </row>
    <row r="26" spans="1:63" ht="31.2" x14ac:dyDescent="0.3">
      <c r="A26" s="45">
        <v>17</v>
      </c>
      <c r="B26" s="46" t="s">
        <v>30</v>
      </c>
      <c r="C26" s="46">
        <v>5530</v>
      </c>
      <c r="D26" s="51">
        <v>3200</v>
      </c>
      <c r="E26" s="48">
        <f t="shared" si="11"/>
        <v>48.39685420447671</v>
      </c>
      <c r="F26" s="51"/>
      <c r="G26" s="52"/>
      <c r="H26" s="51"/>
      <c r="I26" s="51">
        <v>3280</v>
      </c>
      <c r="J26" s="50">
        <f t="shared" si="12"/>
        <v>49.606775559588627</v>
      </c>
      <c r="K26" s="51"/>
      <c r="L26" s="52"/>
      <c r="M26" s="51"/>
      <c r="N26" s="51">
        <v>3350</v>
      </c>
      <c r="O26" s="50">
        <f t="shared" si="13"/>
        <v>50.665456745311552</v>
      </c>
      <c r="P26" s="51"/>
      <c r="Q26" s="52"/>
      <c r="R26" s="51"/>
      <c r="S26" s="51">
        <v>3400</v>
      </c>
      <c r="T26" s="50">
        <f t="shared" si="14"/>
        <v>51.421657592256494</v>
      </c>
      <c r="U26" s="51"/>
      <c r="V26" s="52"/>
      <c r="W26" s="51"/>
      <c r="X26" s="51">
        <v>3450</v>
      </c>
      <c r="Y26" s="50">
        <f t="shared" si="15"/>
        <v>52.177858439201451</v>
      </c>
      <c r="Z26" s="51"/>
      <c r="AA26" s="52"/>
      <c r="AB26" s="51"/>
      <c r="AC26" s="51">
        <v>3460</v>
      </c>
      <c r="AD26" s="50">
        <f t="shared" si="16"/>
        <v>52.329098608590442</v>
      </c>
      <c r="AE26" s="51"/>
      <c r="AF26" s="52"/>
      <c r="AG26" s="51"/>
      <c r="AH26" s="51">
        <v>3480</v>
      </c>
      <c r="AI26" s="50">
        <f t="shared" si="17"/>
        <v>52.631578947368418</v>
      </c>
      <c r="AJ26" s="51"/>
      <c r="AK26" s="52"/>
      <c r="AL26" s="51"/>
      <c r="AM26" s="51">
        <v>3500</v>
      </c>
      <c r="AN26" s="50">
        <f t="shared" si="18"/>
        <v>52.934059286146393</v>
      </c>
      <c r="AO26" s="51"/>
      <c r="AP26" s="52"/>
      <c r="AQ26" s="51"/>
      <c r="AR26" s="51">
        <v>3600</v>
      </c>
      <c r="AS26" s="50">
        <f t="shared" si="19"/>
        <v>54.446460980036292</v>
      </c>
      <c r="AT26" s="51"/>
      <c r="AU26" s="52"/>
      <c r="AV26" s="51"/>
      <c r="AW26" s="51">
        <v>4400</v>
      </c>
      <c r="AX26" s="50">
        <f t="shared" si="20"/>
        <v>66.54567453115547</v>
      </c>
      <c r="AY26" s="51"/>
      <c r="AZ26" s="52"/>
      <c r="BA26" s="51"/>
      <c r="BB26" s="51">
        <v>4700</v>
      </c>
      <c r="BC26" s="50">
        <f t="shared" si="21"/>
        <v>71.082879612825167</v>
      </c>
      <c r="BD26" s="51"/>
      <c r="BE26" s="52"/>
      <c r="BF26" s="51"/>
      <c r="BG26" s="53">
        <v>5000</v>
      </c>
      <c r="BH26" s="50">
        <f t="shared" si="22"/>
        <v>75.620084694494864</v>
      </c>
      <c r="BI26" s="51"/>
      <c r="BJ26" s="52"/>
      <c r="BK26" s="53">
        <v>6612</v>
      </c>
    </row>
    <row r="27" spans="1:63" x14ac:dyDescent="0.3">
      <c r="A27" s="45">
        <v>18</v>
      </c>
      <c r="B27" s="46" t="s">
        <v>28</v>
      </c>
      <c r="C27" s="46">
        <v>1807</v>
      </c>
      <c r="D27" s="51">
        <v>1100</v>
      </c>
      <c r="E27" s="48">
        <f t="shared" si="11"/>
        <v>47.352561343090834</v>
      </c>
      <c r="F27" s="51"/>
      <c r="G27" s="52"/>
      <c r="H27" s="51"/>
      <c r="I27" s="51">
        <v>1160</v>
      </c>
      <c r="J27" s="50">
        <f t="shared" si="12"/>
        <v>49.935428325441237</v>
      </c>
      <c r="K27" s="51"/>
      <c r="L27" s="52"/>
      <c r="M27" s="51"/>
      <c r="N27" s="51">
        <v>1180</v>
      </c>
      <c r="O27" s="50">
        <f t="shared" si="13"/>
        <v>50.796383986224711</v>
      </c>
      <c r="P27" s="51"/>
      <c r="Q27" s="52"/>
      <c r="R27" s="51"/>
      <c r="S27" s="51">
        <v>1200</v>
      </c>
      <c r="T27" s="50">
        <f t="shared" si="14"/>
        <v>51.657339647008186</v>
      </c>
      <c r="U27" s="51"/>
      <c r="V27" s="52"/>
      <c r="W27" s="51"/>
      <c r="X27" s="51">
        <v>1220</v>
      </c>
      <c r="Y27" s="50">
        <f t="shared" si="15"/>
        <v>52.518295307791654</v>
      </c>
      <c r="Z27" s="51"/>
      <c r="AA27" s="52"/>
      <c r="AB27" s="51"/>
      <c r="AC27" s="51">
        <v>1230</v>
      </c>
      <c r="AD27" s="50">
        <f t="shared" si="16"/>
        <v>52.948773138183384</v>
      </c>
      <c r="AE27" s="51"/>
      <c r="AF27" s="52"/>
      <c r="AG27" s="51"/>
      <c r="AH27" s="51">
        <v>1240</v>
      </c>
      <c r="AI27" s="50">
        <f t="shared" si="17"/>
        <v>53.379250968575121</v>
      </c>
      <c r="AJ27" s="51"/>
      <c r="AK27" s="52"/>
      <c r="AL27" s="51"/>
      <c r="AM27" s="51">
        <v>1250</v>
      </c>
      <c r="AN27" s="50">
        <f t="shared" si="18"/>
        <v>53.809728798966852</v>
      </c>
      <c r="AO27" s="51"/>
      <c r="AP27" s="52"/>
      <c r="AQ27" s="51"/>
      <c r="AR27" s="51">
        <v>1400</v>
      </c>
      <c r="AS27" s="50">
        <f t="shared" si="19"/>
        <v>60.266896254842869</v>
      </c>
      <c r="AT27" s="51"/>
      <c r="AU27" s="52"/>
      <c r="AV27" s="51"/>
      <c r="AW27" s="51">
        <v>1600</v>
      </c>
      <c r="AX27" s="50">
        <f t="shared" si="20"/>
        <v>68.876452862677567</v>
      </c>
      <c r="AY27" s="51"/>
      <c r="AZ27" s="52"/>
      <c r="BA27" s="51"/>
      <c r="BB27" s="51">
        <v>1700</v>
      </c>
      <c r="BC27" s="50">
        <f t="shared" si="21"/>
        <v>73.181231166594912</v>
      </c>
      <c r="BD27" s="51"/>
      <c r="BE27" s="52"/>
      <c r="BF27" s="51"/>
      <c r="BG27" s="53">
        <v>1770</v>
      </c>
      <c r="BH27" s="50">
        <f t="shared" si="22"/>
        <v>76.19457597933706</v>
      </c>
      <c r="BI27" s="51"/>
      <c r="BJ27" s="52"/>
      <c r="BK27" s="53">
        <v>2323</v>
      </c>
    </row>
    <row r="28" spans="1:63" x14ac:dyDescent="0.3">
      <c r="A28" s="45">
        <v>19</v>
      </c>
      <c r="B28" s="46" t="s">
        <v>6</v>
      </c>
      <c r="C28" s="46">
        <v>1312</v>
      </c>
      <c r="D28" s="51">
        <v>800</v>
      </c>
      <c r="E28" s="48">
        <f t="shared" si="11"/>
        <v>49.658597144630662</v>
      </c>
      <c r="F28" s="51"/>
      <c r="G28" s="52"/>
      <c r="H28" s="51"/>
      <c r="I28" s="51">
        <v>850</v>
      </c>
      <c r="J28" s="50">
        <f t="shared" si="12"/>
        <v>52.762259466170079</v>
      </c>
      <c r="K28" s="51"/>
      <c r="L28" s="52"/>
      <c r="M28" s="51"/>
      <c r="N28" s="51">
        <v>900</v>
      </c>
      <c r="O28" s="50">
        <f t="shared" si="13"/>
        <v>55.865921787709496</v>
      </c>
      <c r="P28" s="51"/>
      <c r="Q28" s="52"/>
      <c r="R28" s="51"/>
      <c r="S28" s="51">
        <v>950</v>
      </c>
      <c r="T28" s="50">
        <f t="shared" si="14"/>
        <v>58.96958410924892</v>
      </c>
      <c r="U28" s="51"/>
      <c r="V28" s="52"/>
      <c r="W28" s="51"/>
      <c r="X28" s="51">
        <v>960</v>
      </c>
      <c r="Y28" s="50">
        <f t="shared" si="15"/>
        <v>59.590316573556798</v>
      </c>
      <c r="Z28" s="51"/>
      <c r="AA28" s="52"/>
      <c r="AB28" s="51"/>
      <c r="AC28" s="51">
        <v>965</v>
      </c>
      <c r="AD28" s="50">
        <f t="shared" si="16"/>
        <v>59.900682805710737</v>
      </c>
      <c r="AE28" s="51"/>
      <c r="AF28" s="52"/>
      <c r="AG28" s="51"/>
      <c r="AH28" s="51">
        <v>970</v>
      </c>
      <c r="AI28" s="50">
        <f t="shared" si="17"/>
        <v>60.211049037864683</v>
      </c>
      <c r="AJ28" s="51"/>
      <c r="AK28" s="52"/>
      <c r="AL28" s="51"/>
      <c r="AM28" s="51">
        <v>975</v>
      </c>
      <c r="AN28" s="50">
        <f t="shared" si="18"/>
        <v>60.521415270018622</v>
      </c>
      <c r="AO28" s="51"/>
      <c r="AP28" s="52"/>
      <c r="AQ28" s="51"/>
      <c r="AR28" s="51">
        <v>1000</v>
      </c>
      <c r="AS28" s="50">
        <f t="shared" si="19"/>
        <v>62.07324643078833</v>
      </c>
      <c r="AT28" s="51"/>
      <c r="AU28" s="52"/>
      <c r="AV28" s="51"/>
      <c r="AW28" s="51">
        <v>1100</v>
      </c>
      <c r="AX28" s="50">
        <f t="shared" si="20"/>
        <v>68.280571073867151</v>
      </c>
      <c r="AY28" s="51"/>
      <c r="AZ28" s="52"/>
      <c r="BA28" s="51"/>
      <c r="BB28" s="51">
        <v>1200</v>
      </c>
      <c r="BC28" s="50">
        <f t="shared" si="21"/>
        <v>74.487895716945999</v>
      </c>
      <c r="BD28" s="51"/>
      <c r="BE28" s="52"/>
      <c r="BF28" s="51"/>
      <c r="BG28" s="53">
        <v>1300</v>
      </c>
      <c r="BH28" s="50">
        <f t="shared" si="22"/>
        <v>80.695220360024834</v>
      </c>
      <c r="BI28" s="51"/>
      <c r="BJ28" s="52"/>
      <c r="BK28" s="53">
        <v>1611</v>
      </c>
    </row>
    <row r="29" spans="1:63" x14ac:dyDescent="0.3">
      <c r="A29" s="45">
        <v>20</v>
      </c>
      <c r="B29" s="46" t="s">
        <v>4</v>
      </c>
      <c r="C29" s="46">
        <v>4339</v>
      </c>
      <c r="D29" s="51">
        <v>2500</v>
      </c>
      <c r="E29" s="48">
        <f t="shared" si="11"/>
        <v>51.366344770906103</v>
      </c>
      <c r="F29" s="51"/>
      <c r="G29" s="52"/>
      <c r="H29" s="51"/>
      <c r="I29" s="51">
        <v>2600</v>
      </c>
      <c r="J29" s="50">
        <f t="shared" si="12"/>
        <v>53.420998561742351</v>
      </c>
      <c r="K29" s="51"/>
      <c r="L29" s="52"/>
      <c r="M29" s="51"/>
      <c r="N29" s="51">
        <v>2650</v>
      </c>
      <c r="O29" s="50">
        <f t="shared" si="13"/>
        <v>54.448325457160472</v>
      </c>
      <c r="P29" s="51"/>
      <c r="Q29" s="52"/>
      <c r="R29" s="51"/>
      <c r="S29" s="51">
        <v>2700</v>
      </c>
      <c r="T29" s="50">
        <f t="shared" si="14"/>
        <v>55.475652352578585</v>
      </c>
      <c r="U29" s="51"/>
      <c r="V29" s="52"/>
      <c r="W29" s="51"/>
      <c r="X29" s="51">
        <v>2710</v>
      </c>
      <c r="Y29" s="50">
        <f t="shared" si="15"/>
        <v>55.681117731662212</v>
      </c>
      <c r="Z29" s="51"/>
      <c r="AA29" s="52"/>
      <c r="AB29" s="51"/>
      <c r="AC29" s="51">
        <v>2720</v>
      </c>
      <c r="AD29" s="50">
        <f t="shared" si="16"/>
        <v>55.886583110745832</v>
      </c>
      <c r="AE29" s="51"/>
      <c r="AF29" s="52"/>
      <c r="AG29" s="51"/>
      <c r="AH29" s="51">
        <v>2730</v>
      </c>
      <c r="AI29" s="50">
        <f t="shared" si="17"/>
        <v>56.092048489829459</v>
      </c>
      <c r="AJ29" s="51"/>
      <c r="AK29" s="52"/>
      <c r="AL29" s="51"/>
      <c r="AM29" s="51">
        <v>2740</v>
      </c>
      <c r="AN29" s="50">
        <f t="shared" si="18"/>
        <v>56.297513868913086</v>
      </c>
      <c r="AO29" s="51"/>
      <c r="AP29" s="52"/>
      <c r="AQ29" s="51"/>
      <c r="AR29" s="51">
        <v>2900</v>
      </c>
      <c r="AS29" s="50">
        <f t="shared" si="19"/>
        <v>59.584959934251081</v>
      </c>
      <c r="AT29" s="51"/>
      <c r="AU29" s="52"/>
      <c r="AV29" s="51"/>
      <c r="AW29" s="51">
        <v>3350</v>
      </c>
      <c r="AX29" s="50">
        <f t="shared" si="20"/>
        <v>68.83090199301418</v>
      </c>
      <c r="AY29" s="51"/>
      <c r="AZ29" s="52"/>
      <c r="BA29" s="51"/>
      <c r="BB29" s="51">
        <v>3600</v>
      </c>
      <c r="BC29" s="50">
        <f t="shared" si="21"/>
        <v>73.96753647010479</v>
      </c>
      <c r="BD29" s="51"/>
      <c r="BE29" s="52"/>
      <c r="BF29" s="51"/>
      <c r="BG29" s="53">
        <v>4000</v>
      </c>
      <c r="BH29" s="50">
        <f t="shared" si="22"/>
        <v>82.186151633449768</v>
      </c>
      <c r="BI29" s="51"/>
      <c r="BJ29" s="52"/>
      <c r="BK29" s="53">
        <v>4867</v>
      </c>
    </row>
    <row r="30" spans="1:63" x14ac:dyDescent="0.3">
      <c r="A30" s="45">
        <v>21</v>
      </c>
      <c r="B30" s="46" t="s">
        <v>11</v>
      </c>
      <c r="C30" s="46">
        <v>6646</v>
      </c>
      <c r="D30" s="51">
        <v>3590</v>
      </c>
      <c r="E30" s="48">
        <f t="shared" si="11"/>
        <v>47.860285295293956</v>
      </c>
      <c r="F30" s="51"/>
      <c r="G30" s="52"/>
      <c r="H30" s="51"/>
      <c r="I30" s="51">
        <v>3900</v>
      </c>
      <c r="J30" s="50">
        <f t="shared" si="12"/>
        <v>51.993067590987877</v>
      </c>
      <c r="K30" s="51"/>
      <c r="L30" s="52"/>
      <c r="M30" s="51"/>
      <c r="N30" s="51">
        <v>4000</v>
      </c>
      <c r="O30" s="50">
        <f t="shared" si="13"/>
        <v>53.326223170243971</v>
      </c>
      <c r="P30" s="51"/>
      <c r="Q30" s="52"/>
      <c r="R30" s="51"/>
      <c r="S30" s="51">
        <v>4050</v>
      </c>
      <c r="T30" s="50">
        <f t="shared" si="14"/>
        <v>53.992800959872014</v>
      </c>
      <c r="U30" s="51"/>
      <c r="V30" s="52"/>
      <c r="W30" s="51"/>
      <c r="X30" s="51">
        <v>4100</v>
      </c>
      <c r="Y30" s="50">
        <f t="shared" si="15"/>
        <v>54.659378749500064</v>
      </c>
      <c r="Z30" s="51"/>
      <c r="AA30" s="52"/>
      <c r="AB30" s="51"/>
      <c r="AC30" s="51">
        <v>4120</v>
      </c>
      <c r="AD30" s="50">
        <f t="shared" si="16"/>
        <v>54.92600986535129</v>
      </c>
      <c r="AE30" s="51"/>
      <c r="AF30" s="52"/>
      <c r="AG30" s="51"/>
      <c r="AH30" s="51">
        <v>4140</v>
      </c>
      <c r="AI30" s="50">
        <f t="shared" si="17"/>
        <v>55.192640981202501</v>
      </c>
      <c r="AJ30" s="51"/>
      <c r="AK30" s="52"/>
      <c r="AL30" s="51"/>
      <c r="AM30" s="51">
        <v>4160</v>
      </c>
      <c r="AN30" s="50">
        <f t="shared" si="18"/>
        <v>55.459272097053727</v>
      </c>
      <c r="AO30" s="51"/>
      <c r="AP30" s="52"/>
      <c r="AQ30" s="51"/>
      <c r="AR30" s="51">
        <v>4350</v>
      </c>
      <c r="AS30" s="50">
        <f t="shared" si="19"/>
        <v>57.992267697640308</v>
      </c>
      <c r="AT30" s="51"/>
      <c r="AU30" s="52"/>
      <c r="AV30" s="51"/>
      <c r="AW30" s="51">
        <v>4900</v>
      </c>
      <c r="AX30" s="50">
        <f t="shared" si="20"/>
        <v>65.324623383548868</v>
      </c>
      <c r="AY30" s="51"/>
      <c r="AZ30" s="52"/>
      <c r="BA30" s="51"/>
      <c r="BB30" s="51">
        <v>5500</v>
      </c>
      <c r="BC30" s="50">
        <f t="shared" si="21"/>
        <v>73.323556859085457</v>
      </c>
      <c r="BD30" s="51"/>
      <c r="BE30" s="52"/>
      <c r="BF30" s="51"/>
      <c r="BG30" s="53">
        <v>5650</v>
      </c>
      <c r="BH30" s="50">
        <f t="shared" si="22"/>
        <v>75.323290227969608</v>
      </c>
      <c r="BI30" s="51"/>
      <c r="BJ30" s="52"/>
      <c r="BK30" s="53">
        <v>7501</v>
      </c>
    </row>
    <row r="31" spans="1:63" x14ac:dyDescent="0.3">
      <c r="A31" s="45">
        <v>22</v>
      </c>
      <c r="B31" s="46" t="s">
        <v>25</v>
      </c>
      <c r="C31" s="46">
        <v>4996</v>
      </c>
      <c r="D31" s="51">
        <v>2770</v>
      </c>
      <c r="E31" s="48">
        <f t="shared" si="11"/>
        <v>47.619047619047613</v>
      </c>
      <c r="F31" s="51"/>
      <c r="G31" s="52"/>
      <c r="H31" s="51"/>
      <c r="I31" s="51">
        <v>2800</v>
      </c>
      <c r="J31" s="50">
        <f t="shared" si="12"/>
        <v>48.134777376654633</v>
      </c>
      <c r="K31" s="51"/>
      <c r="L31" s="52"/>
      <c r="M31" s="51"/>
      <c r="N31" s="51">
        <v>2860</v>
      </c>
      <c r="O31" s="50">
        <f t="shared" si="13"/>
        <v>49.166236891868657</v>
      </c>
      <c r="P31" s="51"/>
      <c r="Q31" s="52"/>
      <c r="R31" s="51"/>
      <c r="S31" s="51">
        <v>2900</v>
      </c>
      <c r="T31" s="50">
        <f t="shared" si="14"/>
        <v>49.853876568678011</v>
      </c>
      <c r="U31" s="51"/>
      <c r="V31" s="52"/>
      <c r="W31" s="51"/>
      <c r="X31" s="51">
        <v>2950</v>
      </c>
      <c r="Y31" s="50">
        <f t="shared" si="15"/>
        <v>50.7134261646897</v>
      </c>
      <c r="Z31" s="51"/>
      <c r="AA31" s="52"/>
      <c r="AB31" s="51"/>
      <c r="AC31" s="51">
        <v>2960</v>
      </c>
      <c r="AD31" s="50">
        <f t="shared" si="16"/>
        <v>50.885336083892042</v>
      </c>
      <c r="AE31" s="51"/>
      <c r="AF31" s="52"/>
      <c r="AG31" s="51"/>
      <c r="AH31" s="51">
        <v>2970</v>
      </c>
      <c r="AI31" s="50">
        <f t="shared" si="17"/>
        <v>51.057246003094377</v>
      </c>
      <c r="AJ31" s="51"/>
      <c r="AK31" s="52"/>
      <c r="AL31" s="51"/>
      <c r="AM31" s="51">
        <v>2980</v>
      </c>
      <c r="AN31" s="50">
        <f t="shared" si="18"/>
        <v>51.229155922296719</v>
      </c>
      <c r="AO31" s="51"/>
      <c r="AP31" s="52"/>
      <c r="AQ31" s="51"/>
      <c r="AR31" s="51">
        <v>3070</v>
      </c>
      <c r="AS31" s="50">
        <f t="shared" si="19"/>
        <v>52.776345195117756</v>
      </c>
      <c r="AT31" s="51"/>
      <c r="AU31" s="52"/>
      <c r="AV31" s="51"/>
      <c r="AW31" s="51">
        <v>3230</v>
      </c>
      <c r="AX31" s="50">
        <f t="shared" si="20"/>
        <v>55.526903902355166</v>
      </c>
      <c r="AY31" s="51"/>
      <c r="AZ31" s="52"/>
      <c r="BA31" s="51"/>
      <c r="BB31" s="51">
        <v>3670</v>
      </c>
      <c r="BC31" s="50">
        <f t="shared" si="21"/>
        <v>63.090940347258041</v>
      </c>
      <c r="BD31" s="51"/>
      <c r="BE31" s="52"/>
      <c r="BF31" s="51"/>
      <c r="BG31" s="53">
        <v>4140</v>
      </c>
      <c r="BH31" s="50">
        <f t="shared" si="22"/>
        <v>71.170706549767928</v>
      </c>
      <c r="BI31" s="51"/>
      <c r="BJ31" s="52"/>
      <c r="BK31" s="53">
        <v>5817</v>
      </c>
    </row>
    <row r="32" spans="1:63" x14ac:dyDescent="0.3">
      <c r="A32" s="45">
        <v>23</v>
      </c>
      <c r="B32" s="46" t="s">
        <v>19</v>
      </c>
      <c r="C32" s="46">
        <v>2651</v>
      </c>
      <c r="D32" s="51">
        <v>1580</v>
      </c>
      <c r="E32" s="48">
        <f t="shared" si="11"/>
        <v>48.855905998763141</v>
      </c>
      <c r="F32" s="51"/>
      <c r="G32" s="52"/>
      <c r="H32" s="51"/>
      <c r="I32" s="51">
        <v>1600</v>
      </c>
      <c r="J32" s="50">
        <f t="shared" si="12"/>
        <v>49.474335188620906</v>
      </c>
      <c r="K32" s="51"/>
      <c r="L32" s="52"/>
      <c r="M32" s="51"/>
      <c r="N32" s="51">
        <v>1630</v>
      </c>
      <c r="O32" s="50">
        <f t="shared" si="13"/>
        <v>50.401978973407545</v>
      </c>
      <c r="P32" s="51"/>
      <c r="Q32" s="52"/>
      <c r="R32" s="51"/>
      <c r="S32" s="51">
        <v>1650</v>
      </c>
      <c r="T32" s="50">
        <f t="shared" si="14"/>
        <v>51.020408163265309</v>
      </c>
      <c r="U32" s="51"/>
      <c r="V32" s="52"/>
      <c r="W32" s="51"/>
      <c r="X32" s="51">
        <v>1680</v>
      </c>
      <c r="Y32" s="50">
        <f t="shared" si="15"/>
        <v>51.94805194805194</v>
      </c>
      <c r="Z32" s="51"/>
      <c r="AA32" s="52"/>
      <c r="AB32" s="51"/>
      <c r="AC32" s="51">
        <v>1690</v>
      </c>
      <c r="AD32" s="50">
        <f t="shared" si="16"/>
        <v>52.25726654298083</v>
      </c>
      <c r="AE32" s="51"/>
      <c r="AF32" s="52"/>
      <c r="AG32" s="51"/>
      <c r="AH32" s="51">
        <v>1700</v>
      </c>
      <c r="AI32" s="50">
        <f t="shared" si="17"/>
        <v>52.566481137909705</v>
      </c>
      <c r="AJ32" s="51"/>
      <c r="AK32" s="52"/>
      <c r="AL32" s="51"/>
      <c r="AM32" s="51">
        <v>1710</v>
      </c>
      <c r="AN32" s="50">
        <f t="shared" si="18"/>
        <v>52.875695732838594</v>
      </c>
      <c r="AO32" s="51"/>
      <c r="AP32" s="52"/>
      <c r="AQ32" s="51"/>
      <c r="AR32" s="51">
        <v>1850</v>
      </c>
      <c r="AS32" s="50">
        <f t="shared" si="19"/>
        <v>57.204700061842914</v>
      </c>
      <c r="AT32" s="51"/>
      <c r="AU32" s="52"/>
      <c r="AV32" s="51"/>
      <c r="AW32" s="51">
        <v>2010</v>
      </c>
      <c r="AX32" s="50">
        <f t="shared" si="20"/>
        <v>62.152133580705005</v>
      </c>
      <c r="AY32" s="51"/>
      <c r="AZ32" s="52"/>
      <c r="BA32" s="51"/>
      <c r="BB32" s="51">
        <v>2120</v>
      </c>
      <c r="BC32" s="50">
        <f t="shared" si="21"/>
        <v>65.553494124922693</v>
      </c>
      <c r="BD32" s="51"/>
      <c r="BE32" s="52"/>
      <c r="BF32" s="51"/>
      <c r="BG32" s="53">
        <v>2450</v>
      </c>
      <c r="BH32" s="50">
        <f t="shared" si="22"/>
        <v>75.757575757575751</v>
      </c>
      <c r="BI32" s="51"/>
      <c r="BJ32" s="52"/>
      <c r="BK32" s="53">
        <v>3234</v>
      </c>
    </row>
    <row r="33" spans="1:63" x14ac:dyDescent="0.3">
      <c r="A33" s="45">
        <v>24</v>
      </c>
      <c r="B33" s="46" t="s">
        <v>9</v>
      </c>
      <c r="C33" s="46">
        <v>21872</v>
      </c>
      <c r="D33" s="51">
        <v>9500</v>
      </c>
      <c r="E33" s="48">
        <f t="shared" si="11"/>
        <v>52.963148798572782</v>
      </c>
      <c r="F33" s="51"/>
      <c r="G33" s="52"/>
      <c r="H33" s="51"/>
      <c r="I33" s="51">
        <v>9800</v>
      </c>
      <c r="J33" s="50">
        <f t="shared" si="12"/>
        <v>54.635669286948762</v>
      </c>
      <c r="K33" s="51"/>
      <c r="L33" s="52"/>
      <c r="M33" s="51"/>
      <c r="N33" s="51">
        <v>9900</v>
      </c>
      <c r="O33" s="50">
        <f t="shared" si="13"/>
        <v>55.193176116407429</v>
      </c>
      <c r="P33" s="51"/>
      <c r="Q33" s="52"/>
      <c r="R33" s="51"/>
      <c r="S33" s="51">
        <v>9950</v>
      </c>
      <c r="T33" s="50">
        <f t="shared" si="14"/>
        <v>55.471929531136752</v>
      </c>
      <c r="U33" s="51"/>
      <c r="V33" s="52"/>
      <c r="W33" s="51"/>
      <c r="X33" s="51">
        <v>10000</v>
      </c>
      <c r="Y33" s="50">
        <f t="shared" si="15"/>
        <v>55.750682945866089</v>
      </c>
      <c r="Z33" s="51"/>
      <c r="AA33" s="52"/>
      <c r="AB33" s="51"/>
      <c r="AC33" s="51">
        <v>10090</v>
      </c>
      <c r="AD33" s="50">
        <f t="shared" si="16"/>
        <v>56.252439092378879</v>
      </c>
      <c r="AE33" s="51"/>
      <c r="AF33" s="52"/>
      <c r="AG33" s="51"/>
      <c r="AH33" s="51">
        <v>10120</v>
      </c>
      <c r="AI33" s="50">
        <f t="shared" si="17"/>
        <v>56.419691141216475</v>
      </c>
      <c r="AJ33" s="51"/>
      <c r="AK33" s="52"/>
      <c r="AL33" s="51"/>
      <c r="AM33" s="51">
        <v>10200</v>
      </c>
      <c r="AN33" s="50">
        <f t="shared" si="18"/>
        <v>56.865696604783409</v>
      </c>
      <c r="AO33" s="51"/>
      <c r="AP33" s="52"/>
      <c r="AQ33" s="51"/>
      <c r="AR33" s="51">
        <v>10450</v>
      </c>
      <c r="AS33" s="50">
        <f t="shared" si="19"/>
        <v>58.259463678430059</v>
      </c>
      <c r="AT33" s="51"/>
      <c r="AU33" s="52"/>
      <c r="AV33" s="51"/>
      <c r="AW33" s="51">
        <v>12500</v>
      </c>
      <c r="AX33" s="50">
        <f t="shared" si="20"/>
        <v>69.688353682332604</v>
      </c>
      <c r="AY33" s="51"/>
      <c r="AZ33" s="52"/>
      <c r="BA33" s="51"/>
      <c r="BB33" s="51">
        <v>13500</v>
      </c>
      <c r="BC33" s="50">
        <f t="shared" si="21"/>
        <v>75.263421976919219</v>
      </c>
      <c r="BD33" s="51"/>
      <c r="BE33" s="52"/>
      <c r="BF33" s="51"/>
      <c r="BG33" s="53">
        <v>14500</v>
      </c>
      <c r="BH33" s="50">
        <f t="shared" si="22"/>
        <v>80.838490271505819</v>
      </c>
      <c r="BI33" s="51"/>
      <c r="BJ33" s="52"/>
      <c r="BK33" s="53">
        <v>17937</v>
      </c>
    </row>
    <row r="34" spans="1:63" x14ac:dyDescent="0.3">
      <c r="A34" s="45">
        <v>25</v>
      </c>
      <c r="B34" s="46" t="s">
        <v>23</v>
      </c>
      <c r="C34" s="46">
        <v>3587</v>
      </c>
      <c r="D34" s="51">
        <v>2180</v>
      </c>
      <c r="E34" s="48">
        <f t="shared" si="11"/>
        <v>48.070562293274534</v>
      </c>
      <c r="F34" s="51"/>
      <c r="G34" s="52"/>
      <c r="H34" s="51"/>
      <c r="I34" s="51">
        <v>2200</v>
      </c>
      <c r="J34" s="50">
        <f t="shared" si="12"/>
        <v>48.511576626240355</v>
      </c>
      <c r="K34" s="51"/>
      <c r="L34" s="52"/>
      <c r="M34" s="51"/>
      <c r="N34" s="51">
        <v>2250</v>
      </c>
      <c r="O34" s="50">
        <f t="shared" si="13"/>
        <v>49.614112458654908</v>
      </c>
      <c r="P34" s="51"/>
      <c r="Q34" s="52"/>
      <c r="R34" s="51"/>
      <c r="S34" s="51">
        <v>2300</v>
      </c>
      <c r="T34" s="50">
        <f t="shared" si="14"/>
        <v>50.716648291069454</v>
      </c>
      <c r="U34" s="51"/>
      <c r="V34" s="52"/>
      <c r="W34" s="51"/>
      <c r="X34" s="51">
        <v>2350</v>
      </c>
      <c r="Y34" s="50">
        <f t="shared" si="15"/>
        <v>51.819184123484007</v>
      </c>
      <c r="Z34" s="51"/>
      <c r="AA34" s="52"/>
      <c r="AB34" s="51"/>
      <c r="AC34" s="51">
        <v>2360</v>
      </c>
      <c r="AD34" s="50">
        <f t="shared" si="16"/>
        <v>52.039691289966925</v>
      </c>
      <c r="AE34" s="51"/>
      <c r="AF34" s="52"/>
      <c r="AG34" s="51"/>
      <c r="AH34" s="51">
        <v>2370</v>
      </c>
      <c r="AI34" s="50">
        <f t="shared" si="17"/>
        <v>52.260198456449835</v>
      </c>
      <c r="AJ34" s="51"/>
      <c r="AK34" s="52"/>
      <c r="AL34" s="51"/>
      <c r="AM34" s="51">
        <v>2380</v>
      </c>
      <c r="AN34" s="50">
        <f t="shared" si="18"/>
        <v>52.480705622932746</v>
      </c>
      <c r="AO34" s="51"/>
      <c r="AP34" s="52"/>
      <c r="AQ34" s="51"/>
      <c r="AR34" s="51">
        <v>2500</v>
      </c>
      <c r="AS34" s="50">
        <f t="shared" si="19"/>
        <v>55.12679162072768</v>
      </c>
      <c r="AT34" s="51"/>
      <c r="AU34" s="52"/>
      <c r="AV34" s="51"/>
      <c r="AW34" s="51">
        <v>3000</v>
      </c>
      <c r="AX34" s="50">
        <f t="shared" si="20"/>
        <v>66.152149944873202</v>
      </c>
      <c r="AY34" s="51"/>
      <c r="AZ34" s="52"/>
      <c r="BA34" s="51"/>
      <c r="BB34" s="51">
        <v>3200</v>
      </c>
      <c r="BC34" s="50">
        <f t="shared" si="21"/>
        <v>70.562293274531413</v>
      </c>
      <c r="BD34" s="51"/>
      <c r="BE34" s="52"/>
      <c r="BF34" s="51"/>
      <c r="BG34" s="53">
        <v>3452</v>
      </c>
      <c r="BH34" s="50">
        <f t="shared" si="22"/>
        <v>76.11907386990076</v>
      </c>
      <c r="BI34" s="51"/>
      <c r="BJ34" s="52"/>
      <c r="BK34" s="53">
        <v>4535</v>
      </c>
    </row>
    <row r="35" spans="1:63" x14ac:dyDescent="0.3">
      <c r="A35" s="45">
        <v>26</v>
      </c>
      <c r="B35" s="46" t="s">
        <v>38</v>
      </c>
      <c r="C35" s="46">
        <v>2957</v>
      </c>
      <c r="D35" s="51">
        <v>2040</v>
      </c>
      <c r="E35" s="48">
        <f t="shared" si="11"/>
        <v>47.797563261480782</v>
      </c>
      <c r="F35" s="51"/>
      <c r="G35" s="52"/>
      <c r="H35" s="51"/>
      <c r="I35" s="51">
        <v>2060</v>
      </c>
      <c r="J35" s="50">
        <f t="shared" si="12"/>
        <v>48.266166822867859</v>
      </c>
      <c r="K35" s="51"/>
      <c r="L35" s="52"/>
      <c r="M35" s="51"/>
      <c r="N35" s="51">
        <v>2100</v>
      </c>
      <c r="O35" s="50">
        <f t="shared" si="13"/>
        <v>49.203373945641985</v>
      </c>
      <c r="P35" s="51"/>
      <c r="Q35" s="52"/>
      <c r="R35" s="51"/>
      <c r="S35" s="51">
        <v>2150</v>
      </c>
      <c r="T35" s="50">
        <f t="shared" si="14"/>
        <v>50.374882849109646</v>
      </c>
      <c r="U35" s="51"/>
      <c r="V35" s="52"/>
      <c r="W35" s="51"/>
      <c r="X35" s="51">
        <v>2260</v>
      </c>
      <c r="Y35" s="50">
        <f t="shared" si="15"/>
        <v>52.952202436738517</v>
      </c>
      <c r="Z35" s="51"/>
      <c r="AA35" s="52"/>
      <c r="AB35" s="51"/>
      <c r="AC35" s="51">
        <v>2270</v>
      </c>
      <c r="AD35" s="50">
        <f t="shared" si="16"/>
        <v>53.186504217432052</v>
      </c>
      <c r="AE35" s="51"/>
      <c r="AF35" s="52"/>
      <c r="AG35" s="51"/>
      <c r="AH35" s="51">
        <v>2280</v>
      </c>
      <c r="AI35" s="50">
        <f t="shared" si="17"/>
        <v>53.420805998125587</v>
      </c>
      <c r="AJ35" s="51"/>
      <c r="AK35" s="52"/>
      <c r="AL35" s="51"/>
      <c r="AM35" s="51">
        <v>2290</v>
      </c>
      <c r="AN35" s="50">
        <f t="shared" si="18"/>
        <v>53.655107778819122</v>
      </c>
      <c r="AO35" s="51"/>
      <c r="AP35" s="52"/>
      <c r="AQ35" s="51"/>
      <c r="AR35" s="51">
        <v>2300</v>
      </c>
      <c r="AS35" s="50">
        <f t="shared" si="19"/>
        <v>53.889409559512657</v>
      </c>
      <c r="AT35" s="51"/>
      <c r="AU35" s="52"/>
      <c r="AV35" s="51"/>
      <c r="AW35" s="51">
        <v>2800</v>
      </c>
      <c r="AX35" s="50">
        <f t="shared" si="20"/>
        <v>65.604498594189323</v>
      </c>
      <c r="AY35" s="51"/>
      <c r="AZ35" s="52"/>
      <c r="BA35" s="51"/>
      <c r="BB35" s="51">
        <v>3000</v>
      </c>
      <c r="BC35" s="50">
        <f t="shared" si="21"/>
        <v>70.290534208059981</v>
      </c>
      <c r="BD35" s="51"/>
      <c r="BE35" s="52"/>
      <c r="BF35" s="51"/>
      <c r="BG35" s="53">
        <v>3107</v>
      </c>
      <c r="BH35" s="50">
        <f t="shared" si="22"/>
        <v>72.797563261480789</v>
      </c>
      <c r="BI35" s="51"/>
      <c r="BJ35" s="52"/>
      <c r="BK35" s="53">
        <v>4268</v>
      </c>
    </row>
    <row r="36" spans="1:63" x14ac:dyDescent="0.3">
      <c r="A36" s="45">
        <v>27</v>
      </c>
      <c r="B36" s="46" t="s">
        <v>22</v>
      </c>
      <c r="C36" s="46">
        <v>1419</v>
      </c>
      <c r="D36" s="51">
        <v>880</v>
      </c>
      <c r="E36" s="48">
        <f t="shared" si="11"/>
        <v>46.389035318924613</v>
      </c>
      <c r="F36" s="51"/>
      <c r="G36" s="52"/>
      <c r="H36" s="51"/>
      <c r="I36" s="51">
        <v>980</v>
      </c>
      <c r="J36" s="50">
        <f t="shared" si="12"/>
        <v>51.660516605166052</v>
      </c>
      <c r="K36" s="51"/>
      <c r="L36" s="52"/>
      <c r="M36" s="51"/>
      <c r="N36" s="51">
        <v>1000</v>
      </c>
      <c r="O36" s="50">
        <f t="shared" si="13"/>
        <v>52.714812862414341</v>
      </c>
      <c r="P36" s="51"/>
      <c r="Q36" s="52"/>
      <c r="R36" s="51"/>
      <c r="S36" s="51">
        <v>1020</v>
      </c>
      <c r="T36" s="50">
        <f t="shared" si="14"/>
        <v>53.76910911966263</v>
      </c>
      <c r="U36" s="51"/>
      <c r="V36" s="52"/>
      <c r="W36" s="51"/>
      <c r="X36" s="51">
        <v>1040</v>
      </c>
      <c r="Y36" s="50">
        <f t="shared" si="15"/>
        <v>54.82340537691092</v>
      </c>
      <c r="Z36" s="51"/>
      <c r="AA36" s="52"/>
      <c r="AB36" s="51"/>
      <c r="AC36" s="51">
        <v>1030</v>
      </c>
      <c r="AD36" s="50">
        <f t="shared" si="16"/>
        <v>54.296257248286771</v>
      </c>
      <c r="AE36" s="51"/>
      <c r="AF36" s="52"/>
      <c r="AG36" s="51"/>
      <c r="AH36" s="51">
        <v>1040</v>
      </c>
      <c r="AI36" s="50">
        <f t="shared" si="17"/>
        <v>54.82340537691092</v>
      </c>
      <c r="AJ36" s="51"/>
      <c r="AK36" s="52"/>
      <c r="AL36" s="51"/>
      <c r="AM36" s="51">
        <v>1050</v>
      </c>
      <c r="AN36" s="50">
        <f t="shared" si="18"/>
        <v>55.350553505535061</v>
      </c>
      <c r="AO36" s="51"/>
      <c r="AP36" s="52"/>
      <c r="AQ36" s="51"/>
      <c r="AR36" s="51">
        <v>1080</v>
      </c>
      <c r="AS36" s="50">
        <f t="shared" si="19"/>
        <v>56.931997891407484</v>
      </c>
      <c r="AT36" s="51"/>
      <c r="AU36" s="52"/>
      <c r="AV36" s="51"/>
      <c r="AW36" s="51">
        <v>1200</v>
      </c>
      <c r="AX36" s="50">
        <f t="shared" si="20"/>
        <v>63.257775434897198</v>
      </c>
      <c r="AY36" s="51"/>
      <c r="AZ36" s="52"/>
      <c r="BA36" s="51"/>
      <c r="BB36" s="51">
        <v>1300</v>
      </c>
      <c r="BC36" s="50">
        <f t="shared" si="21"/>
        <v>68.529256721138637</v>
      </c>
      <c r="BD36" s="51"/>
      <c r="BE36" s="52"/>
      <c r="BF36" s="51"/>
      <c r="BG36" s="53">
        <v>1400</v>
      </c>
      <c r="BH36" s="50">
        <f t="shared" si="22"/>
        <v>73.800738007380076</v>
      </c>
      <c r="BI36" s="51"/>
      <c r="BJ36" s="52"/>
      <c r="BK36" s="53">
        <v>1897</v>
      </c>
    </row>
    <row r="37" spans="1:63" x14ac:dyDescent="0.3">
      <c r="A37" s="45">
        <v>28</v>
      </c>
      <c r="B37" s="46" t="s">
        <v>29</v>
      </c>
      <c r="C37" s="46">
        <v>3584</v>
      </c>
      <c r="D37" s="51">
        <v>2080</v>
      </c>
      <c r="E37" s="48">
        <f t="shared" si="11"/>
        <v>47.827086686594619</v>
      </c>
      <c r="F37" s="51"/>
      <c r="G37" s="52"/>
      <c r="H37" s="51"/>
      <c r="I37" s="51">
        <v>2100</v>
      </c>
      <c r="J37" s="50">
        <f t="shared" si="12"/>
        <v>48.286962520119573</v>
      </c>
      <c r="K37" s="51"/>
      <c r="L37" s="52"/>
      <c r="M37" s="51"/>
      <c r="N37" s="51">
        <v>2150</v>
      </c>
      <c r="O37" s="50">
        <f t="shared" si="13"/>
        <v>49.436652103931941</v>
      </c>
      <c r="P37" s="51"/>
      <c r="Q37" s="52"/>
      <c r="R37" s="51"/>
      <c r="S37" s="51">
        <v>2170</v>
      </c>
      <c r="T37" s="50">
        <f t="shared" si="14"/>
        <v>49.896527937456888</v>
      </c>
      <c r="U37" s="51"/>
      <c r="V37" s="52"/>
      <c r="W37" s="51"/>
      <c r="X37" s="51">
        <v>2190</v>
      </c>
      <c r="Y37" s="50">
        <f t="shared" si="15"/>
        <v>50.356403770981842</v>
      </c>
      <c r="Z37" s="51"/>
      <c r="AA37" s="52"/>
      <c r="AB37" s="51"/>
      <c r="AC37" s="51">
        <v>2200</v>
      </c>
      <c r="AD37" s="50">
        <f t="shared" si="16"/>
        <v>50.586341687744309</v>
      </c>
      <c r="AE37" s="51"/>
      <c r="AF37" s="52"/>
      <c r="AG37" s="51"/>
      <c r="AH37" s="51">
        <v>2210</v>
      </c>
      <c r="AI37" s="50">
        <f t="shared" si="17"/>
        <v>50.816279604506789</v>
      </c>
      <c r="AJ37" s="51"/>
      <c r="AK37" s="52"/>
      <c r="AL37" s="51"/>
      <c r="AM37" s="51">
        <v>2220</v>
      </c>
      <c r="AN37" s="50">
        <f t="shared" si="18"/>
        <v>51.046217521269256</v>
      </c>
      <c r="AO37" s="51"/>
      <c r="AP37" s="52"/>
      <c r="AQ37" s="51"/>
      <c r="AR37" s="51">
        <v>2320</v>
      </c>
      <c r="AS37" s="50">
        <f t="shared" si="19"/>
        <v>53.345596688894005</v>
      </c>
      <c r="AT37" s="51"/>
      <c r="AU37" s="52"/>
      <c r="AV37" s="51"/>
      <c r="AW37" s="51">
        <v>2600</v>
      </c>
      <c r="AX37" s="50">
        <f t="shared" si="20"/>
        <v>59.783858358243272</v>
      </c>
      <c r="AY37" s="51"/>
      <c r="AZ37" s="52"/>
      <c r="BA37" s="51"/>
      <c r="BB37" s="51">
        <v>2850</v>
      </c>
      <c r="BC37" s="50">
        <f t="shared" si="21"/>
        <v>65.532306277305125</v>
      </c>
      <c r="BD37" s="51"/>
      <c r="BE37" s="52"/>
      <c r="BF37" s="51"/>
      <c r="BG37" s="53">
        <v>3150</v>
      </c>
      <c r="BH37" s="50">
        <f t="shared" si="22"/>
        <v>72.43044378017936</v>
      </c>
      <c r="BI37" s="51"/>
      <c r="BJ37" s="52"/>
      <c r="BK37" s="53">
        <v>4349</v>
      </c>
    </row>
    <row r="38" spans="1:63" x14ac:dyDescent="0.3">
      <c r="A38" s="45">
        <v>29</v>
      </c>
      <c r="B38" s="46" t="s">
        <v>3</v>
      </c>
      <c r="C38" s="46">
        <v>5816</v>
      </c>
      <c r="D38" s="51">
        <v>3200</v>
      </c>
      <c r="E38" s="48">
        <f t="shared" si="11"/>
        <v>47.52004752004752</v>
      </c>
      <c r="F38" s="51"/>
      <c r="G38" s="52"/>
      <c r="H38" s="51"/>
      <c r="I38" s="51">
        <v>3400</v>
      </c>
      <c r="J38" s="50">
        <f t="shared" si="12"/>
        <v>50.490050490050486</v>
      </c>
      <c r="K38" s="51"/>
      <c r="L38" s="52"/>
      <c r="M38" s="51"/>
      <c r="N38" s="51">
        <v>3500</v>
      </c>
      <c r="O38" s="50">
        <f t="shared" si="13"/>
        <v>51.975051975051976</v>
      </c>
      <c r="P38" s="51"/>
      <c r="Q38" s="52"/>
      <c r="R38" s="51"/>
      <c r="S38" s="51">
        <v>3550</v>
      </c>
      <c r="T38" s="50">
        <f t="shared" si="14"/>
        <v>52.717552717552721</v>
      </c>
      <c r="U38" s="51"/>
      <c r="V38" s="52"/>
      <c r="W38" s="51"/>
      <c r="X38" s="51">
        <v>3600</v>
      </c>
      <c r="Y38" s="50">
        <f t="shared" si="15"/>
        <v>53.460053460053459</v>
      </c>
      <c r="Z38" s="51"/>
      <c r="AA38" s="52"/>
      <c r="AB38" s="51"/>
      <c r="AC38" s="51">
        <v>3630</v>
      </c>
      <c r="AD38" s="50">
        <f t="shared" si="16"/>
        <v>53.905553905553901</v>
      </c>
      <c r="AE38" s="51"/>
      <c r="AF38" s="52"/>
      <c r="AG38" s="51"/>
      <c r="AH38" s="51">
        <v>3640</v>
      </c>
      <c r="AI38" s="50">
        <f t="shared" si="17"/>
        <v>54.054054054054056</v>
      </c>
      <c r="AJ38" s="51"/>
      <c r="AK38" s="52"/>
      <c r="AL38" s="51"/>
      <c r="AM38" s="51">
        <v>3650</v>
      </c>
      <c r="AN38" s="50">
        <f t="shared" si="18"/>
        <v>54.202554202554197</v>
      </c>
      <c r="AO38" s="51"/>
      <c r="AP38" s="52"/>
      <c r="AQ38" s="51"/>
      <c r="AR38" s="51">
        <v>3800</v>
      </c>
      <c r="AS38" s="50">
        <f t="shared" si="19"/>
        <v>56.430056430056432</v>
      </c>
      <c r="AT38" s="51"/>
      <c r="AU38" s="52"/>
      <c r="AV38" s="51"/>
      <c r="AW38" s="51">
        <v>4650</v>
      </c>
      <c r="AX38" s="50">
        <f t="shared" si="20"/>
        <v>69.052569052569055</v>
      </c>
      <c r="AY38" s="51"/>
      <c r="AZ38" s="52"/>
      <c r="BA38" s="51"/>
      <c r="BB38" s="51">
        <v>5000</v>
      </c>
      <c r="BC38" s="50">
        <f t="shared" si="21"/>
        <v>74.250074250074249</v>
      </c>
      <c r="BD38" s="51"/>
      <c r="BE38" s="52"/>
      <c r="BF38" s="51"/>
      <c r="BG38" s="53">
        <v>4800</v>
      </c>
      <c r="BH38" s="50">
        <f t="shared" si="22"/>
        <v>71.280071280071283</v>
      </c>
      <c r="BI38" s="51"/>
      <c r="BJ38" s="52"/>
      <c r="BK38" s="53">
        <v>6734</v>
      </c>
    </row>
    <row r="39" spans="1:63" x14ac:dyDescent="0.3">
      <c r="A39" s="45">
        <v>30</v>
      </c>
      <c r="B39" s="46" t="s">
        <v>15</v>
      </c>
      <c r="C39" s="46">
        <v>1623</v>
      </c>
      <c r="D39" s="51">
        <v>1050</v>
      </c>
      <c r="E39" s="48">
        <f t="shared" si="11"/>
        <v>47.489823609226598</v>
      </c>
      <c r="F39" s="51"/>
      <c r="G39" s="52"/>
      <c r="H39" s="51"/>
      <c r="I39" s="51">
        <v>1070</v>
      </c>
      <c r="J39" s="50">
        <f t="shared" si="12"/>
        <v>48.394391677973772</v>
      </c>
      <c r="K39" s="51"/>
      <c r="L39" s="52"/>
      <c r="M39" s="51"/>
      <c r="N39" s="51">
        <v>1100</v>
      </c>
      <c r="O39" s="50">
        <f t="shared" si="13"/>
        <v>49.75124378109453</v>
      </c>
      <c r="P39" s="51"/>
      <c r="Q39" s="52"/>
      <c r="R39" s="51"/>
      <c r="S39" s="51">
        <v>1130</v>
      </c>
      <c r="T39" s="50">
        <f t="shared" si="14"/>
        <v>51.108095884215288</v>
      </c>
      <c r="U39" s="51"/>
      <c r="V39" s="52"/>
      <c r="W39" s="51"/>
      <c r="X39" s="51">
        <v>1160</v>
      </c>
      <c r="Y39" s="50">
        <f t="shared" si="15"/>
        <v>52.464947987336053</v>
      </c>
      <c r="Z39" s="51"/>
      <c r="AA39" s="52"/>
      <c r="AB39" s="51"/>
      <c r="AC39" s="51">
        <v>1170</v>
      </c>
      <c r="AD39" s="50">
        <f t="shared" si="16"/>
        <v>52.917232021709637</v>
      </c>
      <c r="AE39" s="51"/>
      <c r="AF39" s="52"/>
      <c r="AG39" s="51"/>
      <c r="AH39" s="51">
        <v>1180</v>
      </c>
      <c r="AI39" s="50">
        <f t="shared" si="17"/>
        <v>53.369516056083221</v>
      </c>
      <c r="AJ39" s="51"/>
      <c r="AK39" s="52"/>
      <c r="AL39" s="51"/>
      <c r="AM39" s="51">
        <v>1190</v>
      </c>
      <c r="AN39" s="50">
        <f t="shared" si="18"/>
        <v>53.821800090456804</v>
      </c>
      <c r="AO39" s="51"/>
      <c r="AP39" s="52"/>
      <c r="AQ39" s="51"/>
      <c r="AR39" s="51">
        <v>1200</v>
      </c>
      <c r="AS39" s="50">
        <f t="shared" si="19"/>
        <v>54.274084124830388</v>
      </c>
      <c r="AT39" s="51"/>
      <c r="AU39" s="52"/>
      <c r="AV39" s="51"/>
      <c r="AW39" s="51">
        <v>1400</v>
      </c>
      <c r="AX39" s="50">
        <f t="shared" si="20"/>
        <v>63.319764812302125</v>
      </c>
      <c r="AY39" s="51"/>
      <c r="AZ39" s="52"/>
      <c r="BA39" s="51"/>
      <c r="BB39" s="51">
        <v>1500</v>
      </c>
      <c r="BC39" s="50">
        <f t="shared" si="21"/>
        <v>67.84260515603799</v>
      </c>
      <c r="BD39" s="51"/>
      <c r="BE39" s="52"/>
      <c r="BF39" s="51"/>
      <c r="BG39" s="53">
        <v>1665</v>
      </c>
      <c r="BH39" s="50">
        <f t="shared" si="22"/>
        <v>75.305291723202174</v>
      </c>
      <c r="BI39" s="51"/>
      <c r="BJ39" s="52"/>
      <c r="BK39" s="53">
        <v>2211</v>
      </c>
    </row>
    <row r="40" spans="1:63" x14ac:dyDescent="0.3">
      <c r="A40" s="45">
        <v>31</v>
      </c>
      <c r="B40" s="46" t="s">
        <v>36</v>
      </c>
      <c r="C40" s="46">
        <v>1164</v>
      </c>
      <c r="D40" s="51">
        <v>750</v>
      </c>
      <c r="E40" s="48">
        <f t="shared" si="11"/>
        <v>47.679593134138585</v>
      </c>
      <c r="F40" s="51"/>
      <c r="G40" s="52"/>
      <c r="H40" s="51"/>
      <c r="I40" s="51">
        <v>755</v>
      </c>
      <c r="J40" s="50">
        <f t="shared" si="12"/>
        <v>47.997457088366183</v>
      </c>
      <c r="K40" s="51"/>
      <c r="L40" s="52"/>
      <c r="M40" s="51"/>
      <c r="N40" s="51">
        <v>770</v>
      </c>
      <c r="O40" s="50">
        <f t="shared" si="13"/>
        <v>48.951048951048953</v>
      </c>
      <c r="P40" s="51"/>
      <c r="Q40" s="52"/>
      <c r="R40" s="51"/>
      <c r="S40" s="51">
        <v>775</v>
      </c>
      <c r="T40" s="50">
        <f t="shared" si="14"/>
        <v>49.268912905276544</v>
      </c>
      <c r="U40" s="51"/>
      <c r="V40" s="52"/>
      <c r="W40" s="51"/>
      <c r="X40" s="51">
        <v>780</v>
      </c>
      <c r="Y40" s="50">
        <f t="shared" si="15"/>
        <v>49.586776859504134</v>
      </c>
      <c r="Z40" s="51"/>
      <c r="AA40" s="52"/>
      <c r="AB40" s="51"/>
      <c r="AC40" s="51">
        <v>785</v>
      </c>
      <c r="AD40" s="50">
        <f t="shared" si="16"/>
        <v>49.904640813731724</v>
      </c>
      <c r="AE40" s="51"/>
      <c r="AF40" s="52"/>
      <c r="AG40" s="51"/>
      <c r="AH40" s="51">
        <v>788</v>
      </c>
      <c r="AI40" s="50">
        <f t="shared" si="17"/>
        <v>50.095359186268276</v>
      </c>
      <c r="AJ40" s="51"/>
      <c r="AK40" s="52"/>
      <c r="AL40" s="51"/>
      <c r="AM40" s="51">
        <v>790</v>
      </c>
      <c r="AN40" s="50">
        <f t="shared" si="18"/>
        <v>50.222504767959308</v>
      </c>
      <c r="AO40" s="51"/>
      <c r="AP40" s="52"/>
      <c r="AQ40" s="51"/>
      <c r="AR40" s="51">
        <v>822</v>
      </c>
      <c r="AS40" s="50">
        <f t="shared" si="19"/>
        <v>52.256834075015888</v>
      </c>
      <c r="AT40" s="51"/>
      <c r="AU40" s="52"/>
      <c r="AV40" s="51"/>
      <c r="AW40" s="51">
        <v>862</v>
      </c>
      <c r="AX40" s="50">
        <f t="shared" si="20"/>
        <v>54.799745708836625</v>
      </c>
      <c r="AY40" s="51"/>
      <c r="AZ40" s="52"/>
      <c r="BA40" s="51"/>
      <c r="BB40" s="51">
        <v>990</v>
      </c>
      <c r="BC40" s="50">
        <f t="shared" si="21"/>
        <v>62.93706293706294</v>
      </c>
      <c r="BD40" s="51"/>
      <c r="BE40" s="52"/>
      <c r="BF40" s="51"/>
      <c r="BG40" s="53">
        <v>1120</v>
      </c>
      <c r="BH40" s="50">
        <f t="shared" si="22"/>
        <v>71.20152574698028</v>
      </c>
      <c r="BI40" s="51"/>
      <c r="BJ40" s="52"/>
      <c r="BK40" s="53">
        <v>1573</v>
      </c>
    </row>
    <row r="41" spans="1:63" ht="31.2" x14ac:dyDescent="0.3">
      <c r="A41" s="45">
        <v>32</v>
      </c>
      <c r="B41" s="46" t="s">
        <v>16</v>
      </c>
      <c r="C41" s="46">
        <v>8159</v>
      </c>
      <c r="D41" s="51">
        <v>4550</v>
      </c>
      <c r="E41" s="48">
        <f t="shared" si="11"/>
        <v>48.694349315068493</v>
      </c>
      <c r="F41" s="51"/>
      <c r="G41" s="52"/>
      <c r="H41" s="51"/>
      <c r="I41" s="51">
        <v>4600</v>
      </c>
      <c r="J41" s="50">
        <f t="shared" si="12"/>
        <v>49.229452054794521</v>
      </c>
      <c r="K41" s="51"/>
      <c r="L41" s="52"/>
      <c r="M41" s="51"/>
      <c r="N41" s="51">
        <v>4770</v>
      </c>
      <c r="O41" s="50">
        <f t="shared" si="13"/>
        <v>51.048801369863014</v>
      </c>
      <c r="P41" s="51"/>
      <c r="Q41" s="52"/>
      <c r="R41" s="51"/>
      <c r="S41" s="51">
        <v>4880</v>
      </c>
      <c r="T41" s="50">
        <f t="shared" si="14"/>
        <v>52.226027397260275</v>
      </c>
      <c r="U41" s="51"/>
      <c r="V41" s="52"/>
      <c r="W41" s="51"/>
      <c r="X41" s="51">
        <v>4910</v>
      </c>
      <c r="Y41" s="50">
        <f t="shared" si="15"/>
        <v>52.547089041095894</v>
      </c>
      <c r="Z41" s="51"/>
      <c r="AA41" s="52"/>
      <c r="AB41" s="51"/>
      <c r="AC41" s="51">
        <v>4950</v>
      </c>
      <c r="AD41" s="50">
        <f t="shared" si="16"/>
        <v>52.975171232876718</v>
      </c>
      <c r="AE41" s="51"/>
      <c r="AF41" s="52"/>
      <c r="AG41" s="51"/>
      <c r="AH41" s="51">
        <v>4970</v>
      </c>
      <c r="AI41" s="50">
        <f t="shared" si="17"/>
        <v>53.18921232876712</v>
      </c>
      <c r="AJ41" s="51"/>
      <c r="AK41" s="52"/>
      <c r="AL41" s="51"/>
      <c r="AM41" s="51">
        <v>5000</v>
      </c>
      <c r="AN41" s="50">
        <f t="shared" si="18"/>
        <v>53.510273972602739</v>
      </c>
      <c r="AO41" s="51"/>
      <c r="AP41" s="52"/>
      <c r="AQ41" s="51"/>
      <c r="AR41" s="51">
        <v>5500</v>
      </c>
      <c r="AS41" s="50">
        <f t="shared" si="19"/>
        <v>58.861301369863014</v>
      </c>
      <c r="AT41" s="51"/>
      <c r="AU41" s="52"/>
      <c r="AV41" s="51"/>
      <c r="AW41" s="51">
        <v>6500</v>
      </c>
      <c r="AX41" s="50">
        <f t="shared" si="20"/>
        <v>69.563356164383563</v>
      </c>
      <c r="AY41" s="51"/>
      <c r="AZ41" s="52"/>
      <c r="BA41" s="51"/>
      <c r="BB41" s="51">
        <v>7150</v>
      </c>
      <c r="BC41" s="50">
        <f t="shared" si="21"/>
        <v>76.519691780821915</v>
      </c>
      <c r="BD41" s="51"/>
      <c r="BE41" s="52"/>
      <c r="BF41" s="51"/>
      <c r="BG41" s="53">
        <v>7500</v>
      </c>
      <c r="BH41" s="50">
        <f t="shared" si="22"/>
        <v>80.265410958904098</v>
      </c>
      <c r="BI41" s="51"/>
      <c r="BJ41" s="52"/>
      <c r="BK41" s="53">
        <v>9344</v>
      </c>
    </row>
    <row r="42" spans="1:63" x14ac:dyDescent="0.3">
      <c r="A42" s="45">
        <v>33</v>
      </c>
      <c r="B42" s="46" t="s">
        <v>13</v>
      </c>
      <c r="C42" s="46">
        <v>3473</v>
      </c>
      <c r="D42" s="51">
        <v>2050</v>
      </c>
      <c r="E42" s="48">
        <f t="shared" si="11"/>
        <v>47.552771978659244</v>
      </c>
      <c r="F42" s="51"/>
      <c r="G42" s="52"/>
      <c r="H42" s="51"/>
      <c r="I42" s="51">
        <v>2100</v>
      </c>
      <c r="J42" s="50">
        <f t="shared" si="12"/>
        <v>48.71259568545581</v>
      </c>
      <c r="K42" s="51"/>
      <c r="L42" s="52"/>
      <c r="M42" s="51"/>
      <c r="N42" s="51">
        <v>2130</v>
      </c>
      <c r="O42" s="50">
        <f t="shared" si="13"/>
        <v>49.408489909533749</v>
      </c>
      <c r="P42" s="51"/>
      <c r="Q42" s="52"/>
      <c r="R42" s="51"/>
      <c r="S42" s="51">
        <v>2150</v>
      </c>
      <c r="T42" s="50">
        <f t="shared" si="14"/>
        <v>49.872419392252375</v>
      </c>
      <c r="U42" s="51"/>
      <c r="V42" s="52"/>
      <c r="W42" s="51"/>
      <c r="X42" s="51">
        <v>2170</v>
      </c>
      <c r="Y42" s="50">
        <f t="shared" si="15"/>
        <v>50.336348874971002</v>
      </c>
      <c r="Z42" s="51"/>
      <c r="AA42" s="52"/>
      <c r="AB42" s="51"/>
      <c r="AC42" s="51">
        <v>2180</v>
      </c>
      <c r="AD42" s="50">
        <f t="shared" si="16"/>
        <v>50.568313616330315</v>
      </c>
      <c r="AE42" s="51"/>
      <c r="AF42" s="52"/>
      <c r="AG42" s="51"/>
      <c r="AH42" s="51">
        <v>2190</v>
      </c>
      <c r="AI42" s="50">
        <f t="shared" si="17"/>
        <v>50.800278357689635</v>
      </c>
      <c r="AJ42" s="51"/>
      <c r="AK42" s="52"/>
      <c r="AL42" s="51"/>
      <c r="AM42" s="51">
        <v>2200</v>
      </c>
      <c r="AN42" s="50">
        <f t="shared" si="18"/>
        <v>51.032243099048948</v>
      </c>
      <c r="AO42" s="51"/>
      <c r="AP42" s="52"/>
      <c r="AQ42" s="51"/>
      <c r="AR42" s="51">
        <v>2300</v>
      </c>
      <c r="AS42" s="50">
        <f t="shared" si="19"/>
        <v>53.351890512642072</v>
      </c>
      <c r="AT42" s="51"/>
      <c r="AU42" s="52"/>
      <c r="AV42" s="51"/>
      <c r="AW42" s="51">
        <v>3000</v>
      </c>
      <c r="AX42" s="50">
        <f t="shared" si="20"/>
        <v>69.589422407794004</v>
      </c>
      <c r="AY42" s="51"/>
      <c r="AZ42" s="52"/>
      <c r="BA42" s="51"/>
      <c r="BB42" s="51">
        <v>3150</v>
      </c>
      <c r="BC42" s="50">
        <f t="shared" si="21"/>
        <v>73.068893528183722</v>
      </c>
      <c r="BD42" s="51"/>
      <c r="BE42" s="52"/>
      <c r="BF42" s="51"/>
      <c r="BG42" s="53">
        <v>3250</v>
      </c>
      <c r="BH42" s="50">
        <f t="shared" si="22"/>
        <v>75.388540941776853</v>
      </c>
      <c r="BI42" s="51"/>
      <c r="BJ42" s="52"/>
      <c r="BK42" s="53">
        <v>4311</v>
      </c>
    </row>
    <row r="43" spans="1:63" x14ac:dyDescent="0.3">
      <c r="A43" s="87">
        <v>34</v>
      </c>
      <c r="B43" s="88" t="s">
        <v>41</v>
      </c>
      <c r="C43" s="88">
        <v>4486</v>
      </c>
      <c r="D43" s="89">
        <v>2660</v>
      </c>
      <c r="E43" s="90">
        <f t="shared" si="11"/>
        <v>48.557867834976271</v>
      </c>
      <c r="F43" s="89"/>
      <c r="G43" s="91"/>
      <c r="H43" s="89"/>
      <c r="I43" s="89">
        <v>2710</v>
      </c>
      <c r="J43" s="92">
        <f t="shared" si="12"/>
        <v>49.470609711573566</v>
      </c>
      <c r="K43" s="89"/>
      <c r="L43" s="91"/>
      <c r="M43" s="89"/>
      <c r="N43" s="89">
        <v>2800</v>
      </c>
      <c r="O43" s="92">
        <f t="shared" si="13"/>
        <v>51.113545089448706</v>
      </c>
      <c r="P43" s="89"/>
      <c r="Q43" s="91"/>
      <c r="R43" s="89"/>
      <c r="S43" s="89">
        <v>2880</v>
      </c>
      <c r="T43" s="92">
        <f t="shared" si="14"/>
        <v>52.573932092004384</v>
      </c>
      <c r="U43" s="89"/>
      <c r="V43" s="91"/>
      <c r="W43" s="89"/>
      <c r="X43" s="89">
        <v>2910</v>
      </c>
      <c r="Y43" s="92">
        <f t="shared" si="15"/>
        <v>53.121577217962759</v>
      </c>
      <c r="Z43" s="89"/>
      <c r="AA43" s="91"/>
      <c r="AB43" s="89"/>
      <c r="AC43" s="89">
        <v>2940</v>
      </c>
      <c r="AD43" s="92">
        <f t="shared" si="16"/>
        <v>53.669222343921142</v>
      </c>
      <c r="AE43" s="89"/>
      <c r="AF43" s="91"/>
      <c r="AG43" s="89"/>
      <c r="AH43" s="89">
        <v>2960</v>
      </c>
      <c r="AI43" s="92">
        <f t="shared" si="17"/>
        <v>54.034319094560054</v>
      </c>
      <c r="AJ43" s="89"/>
      <c r="AK43" s="91"/>
      <c r="AL43" s="89"/>
      <c r="AM43" s="89">
        <v>2970</v>
      </c>
      <c r="AN43" s="92">
        <f t="shared" si="18"/>
        <v>54.216867469879517</v>
      </c>
      <c r="AO43" s="89"/>
      <c r="AP43" s="91"/>
      <c r="AQ43" s="89"/>
      <c r="AR43" s="89">
        <v>3100</v>
      </c>
      <c r="AS43" s="92">
        <f t="shared" si="19"/>
        <v>56.589996349032489</v>
      </c>
      <c r="AT43" s="89"/>
      <c r="AU43" s="91"/>
      <c r="AV43" s="89"/>
      <c r="AW43" s="89">
        <v>4000</v>
      </c>
      <c r="AX43" s="92">
        <f t="shared" si="20"/>
        <v>73.019350127783866</v>
      </c>
      <c r="AY43" s="89"/>
      <c r="AZ43" s="91"/>
      <c r="BA43" s="89"/>
      <c r="BB43" s="89">
        <v>4300</v>
      </c>
      <c r="BC43" s="92">
        <f t="shared" si="21"/>
        <v>78.495801387367649</v>
      </c>
      <c r="BD43" s="89"/>
      <c r="BE43" s="91"/>
      <c r="BF43" s="89"/>
      <c r="BG43" s="93">
        <v>4400</v>
      </c>
      <c r="BH43" s="92">
        <f t="shared" si="22"/>
        <v>80.321285140562253</v>
      </c>
      <c r="BI43" s="89"/>
      <c r="BJ43" s="91"/>
      <c r="BK43" s="93">
        <v>5478</v>
      </c>
    </row>
    <row r="44" spans="1:63" x14ac:dyDescent="0.3">
      <c r="A44" s="45">
        <v>35</v>
      </c>
      <c r="B44" s="46" t="s">
        <v>10</v>
      </c>
      <c r="C44" s="46">
        <v>2412</v>
      </c>
      <c r="D44" s="51">
        <v>1400</v>
      </c>
      <c r="E44" s="48">
        <f t="shared" si="11"/>
        <v>48.07692307692308</v>
      </c>
      <c r="F44" s="51"/>
      <c r="G44" s="52"/>
      <c r="H44" s="51"/>
      <c r="I44" s="51">
        <v>1450</v>
      </c>
      <c r="J44" s="50">
        <f t="shared" si="12"/>
        <v>49.793956043956044</v>
      </c>
      <c r="K44" s="51"/>
      <c r="L44" s="52"/>
      <c r="M44" s="51"/>
      <c r="N44" s="51">
        <v>1500</v>
      </c>
      <c r="O44" s="50">
        <f t="shared" si="13"/>
        <v>51.510989010989007</v>
      </c>
      <c r="P44" s="51"/>
      <c r="Q44" s="52"/>
      <c r="R44" s="51"/>
      <c r="S44" s="51">
        <v>1540</v>
      </c>
      <c r="T44" s="50">
        <f t="shared" si="14"/>
        <v>52.884615384615387</v>
      </c>
      <c r="U44" s="51"/>
      <c r="V44" s="52"/>
      <c r="W44" s="51"/>
      <c r="X44" s="51">
        <v>1570</v>
      </c>
      <c r="Y44" s="50">
        <f t="shared" si="15"/>
        <v>53.914835164835161</v>
      </c>
      <c r="Z44" s="51"/>
      <c r="AA44" s="52"/>
      <c r="AB44" s="51"/>
      <c r="AC44" s="51">
        <v>1575</v>
      </c>
      <c r="AD44" s="50">
        <f t="shared" si="16"/>
        <v>54.08653846153846</v>
      </c>
      <c r="AE44" s="51"/>
      <c r="AF44" s="52"/>
      <c r="AG44" s="51"/>
      <c r="AH44" s="51">
        <v>1580</v>
      </c>
      <c r="AI44" s="50">
        <f t="shared" si="17"/>
        <v>54.258241758241752</v>
      </c>
      <c r="AJ44" s="51"/>
      <c r="AK44" s="52"/>
      <c r="AL44" s="51"/>
      <c r="AM44" s="51">
        <v>1585</v>
      </c>
      <c r="AN44" s="50">
        <f t="shared" si="18"/>
        <v>54.429945054945051</v>
      </c>
      <c r="AO44" s="51"/>
      <c r="AP44" s="52"/>
      <c r="AQ44" s="51"/>
      <c r="AR44" s="51">
        <v>1630</v>
      </c>
      <c r="AS44" s="50">
        <f t="shared" si="19"/>
        <v>55.97527472527473</v>
      </c>
      <c r="AT44" s="51"/>
      <c r="AU44" s="52"/>
      <c r="AV44" s="51"/>
      <c r="AW44" s="51">
        <v>2090</v>
      </c>
      <c r="AX44" s="50">
        <f t="shared" si="20"/>
        <v>71.771978021978029</v>
      </c>
      <c r="AY44" s="51"/>
      <c r="AZ44" s="52"/>
      <c r="BA44" s="51"/>
      <c r="BB44" s="51">
        <v>2280</v>
      </c>
      <c r="BC44" s="50">
        <f t="shared" si="21"/>
        <v>78.296703296703299</v>
      </c>
      <c r="BD44" s="51"/>
      <c r="BE44" s="52"/>
      <c r="BF44" s="51"/>
      <c r="BG44" s="53">
        <v>2330</v>
      </c>
      <c r="BH44" s="50">
        <f t="shared" si="22"/>
        <v>80.013736263736263</v>
      </c>
      <c r="BI44" s="51"/>
      <c r="BJ44" s="52"/>
      <c r="BK44" s="53">
        <v>2912</v>
      </c>
    </row>
    <row r="45" spans="1:63" x14ac:dyDescent="0.3">
      <c r="A45" s="45">
        <v>36</v>
      </c>
      <c r="B45" s="46" t="s">
        <v>32</v>
      </c>
      <c r="C45" s="46">
        <v>1579</v>
      </c>
      <c r="D45" s="51">
        <v>1100</v>
      </c>
      <c r="E45" s="48">
        <f t="shared" si="11"/>
        <v>47.393364928909953</v>
      </c>
      <c r="F45" s="51"/>
      <c r="G45" s="52"/>
      <c r="H45" s="51"/>
      <c r="I45" s="51">
        <v>1115</v>
      </c>
      <c r="J45" s="50">
        <f t="shared" si="12"/>
        <v>48.039638087031449</v>
      </c>
      <c r="K45" s="51"/>
      <c r="L45" s="52"/>
      <c r="M45" s="51"/>
      <c r="N45" s="51">
        <v>1140</v>
      </c>
      <c r="O45" s="50">
        <f t="shared" si="13"/>
        <v>49.11676001723395</v>
      </c>
      <c r="P45" s="51"/>
      <c r="Q45" s="52"/>
      <c r="R45" s="51"/>
      <c r="S45" s="51">
        <v>1145</v>
      </c>
      <c r="T45" s="50">
        <f t="shared" si="14"/>
        <v>49.332184403274447</v>
      </c>
      <c r="U45" s="51"/>
      <c r="V45" s="52"/>
      <c r="W45" s="51"/>
      <c r="X45" s="51">
        <v>1160</v>
      </c>
      <c r="Y45" s="50">
        <f t="shared" si="15"/>
        <v>49.978457561395949</v>
      </c>
      <c r="Z45" s="51"/>
      <c r="AA45" s="52"/>
      <c r="AB45" s="51"/>
      <c r="AC45" s="51">
        <v>1165</v>
      </c>
      <c r="AD45" s="50">
        <f t="shared" si="16"/>
        <v>50.193881947436445</v>
      </c>
      <c r="AE45" s="51"/>
      <c r="AF45" s="52"/>
      <c r="AG45" s="51"/>
      <c r="AH45" s="51">
        <v>1170</v>
      </c>
      <c r="AI45" s="50">
        <f t="shared" si="17"/>
        <v>50.409306333476941</v>
      </c>
      <c r="AJ45" s="51"/>
      <c r="AK45" s="52"/>
      <c r="AL45" s="51"/>
      <c r="AM45" s="51">
        <v>1175</v>
      </c>
      <c r="AN45" s="50">
        <f t="shared" si="18"/>
        <v>50.624730719517451</v>
      </c>
      <c r="AO45" s="51"/>
      <c r="AP45" s="52"/>
      <c r="AQ45" s="51"/>
      <c r="AR45" s="51">
        <v>1215</v>
      </c>
      <c r="AS45" s="50">
        <f t="shared" si="19"/>
        <v>52.348125807841448</v>
      </c>
      <c r="AT45" s="51"/>
      <c r="AU45" s="52"/>
      <c r="AV45" s="51"/>
      <c r="AW45" s="51">
        <v>1450</v>
      </c>
      <c r="AX45" s="50">
        <f t="shared" si="20"/>
        <v>62.473071951744942</v>
      </c>
      <c r="AY45" s="51"/>
      <c r="AZ45" s="52"/>
      <c r="BA45" s="51"/>
      <c r="BB45" s="51">
        <v>1600</v>
      </c>
      <c r="BC45" s="50">
        <f t="shared" si="21"/>
        <v>68.935803532959923</v>
      </c>
      <c r="BD45" s="51"/>
      <c r="BE45" s="52"/>
      <c r="BF45" s="51"/>
      <c r="BG45" s="53">
        <v>1650</v>
      </c>
      <c r="BH45" s="50">
        <f t="shared" si="22"/>
        <v>71.090047393364927</v>
      </c>
      <c r="BI45" s="51"/>
      <c r="BJ45" s="52"/>
      <c r="BK45" s="53">
        <v>2321</v>
      </c>
    </row>
    <row r="46" spans="1:63" ht="31.2" x14ac:dyDescent="0.3">
      <c r="A46" s="45">
        <v>37</v>
      </c>
      <c r="B46" s="46" t="s">
        <v>35</v>
      </c>
      <c r="C46" s="46">
        <v>2923</v>
      </c>
      <c r="D46" s="51">
        <v>1650</v>
      </c>
      <c r="E46" s="48">
        <f t="shared" si="11"/>
        <v>48.515142605116139</v>
      </c>
      <c r="F46" s="51"/>
      <c r="G46" s="52"/>
      <c r="H46" s="51"/>
      <c r="I46" s="51">
        <v>1700</v>
      </c>
      <c r="J46" s="50">
        <f t="shared" si="12"/>
        <v>49.985298441634811</v>
      </c>
      <c r="K46" s="51"/>
      <c r="L46" s="52"/>
      <c r="M46" s="51"/>
      <c r="N46" s="51">
        <v>1750</v>
      </c>
      <c r="O46" s="50">
        <f t="shared" si="13"/>
        <v>51.455454278153489</v>
      </c>
      <c r="P46" s="51"/>
      <c r="Q46" s="52"/>
      <c r="R46" s="51"/>
      <c r="S46" s="51">
        <v>1800</v>
      </c>
      <c r="T46" s="50">
        <f t="shared" si="14"/>
        <v>52.925610114672153</v>
      </c>
      <c r="U46" s="51"/>
      <c r="V46" s="52"/>
      <c r="W46" s="51"/>
      <c r="X46" s="51">
        <v>1830</v>
      </c>
      <c r="Y46" s="50">
        <f t="shared" si="15"/>
        <v>53.80770361658336</v>
      </c>
      <c r="Z46" s="51"/>
      <c r="AA46" s="52"/>
      <c r="AB46" s="51"/>
      <c r="AC46" s="51">
        <v>1840</v>
      </c>
      <c r="AD46" s="50">
        <f t="shared" si="16"/>
        <v>54.101734783887089</v>
      </c>
      <c r="AE46" s="51"/>
      <c r="AF46" s="52"/>
      <c r="AG46" s="51"/>
      <c r="AH46" s="51">
        <v>1850</v>
      </c>
      <c r="AI46" s="50">
        <f t="shared" si="17"/>
        <v>54.395765951190825</v>
      </c>
      <c r="AJ46" s="51"/>
      <c r="AK46" s="52"/>
      <c r="AL46" s="51"/>
      <c r="AM46" s="51">
        <v>1860</v>
      </c>
      <c r="AN46" s="50">
        <f t="shared" si="18"/>
        <v>54.689797118494567</v>
      </c>
      <c r="AO46" s="51"/>
      <c r="AP46" s="52"/>
      <c r="AQ46" s="51"/>
      <c r="AR46" s="51">
        <v>1900</v>
      </c>
      <c r="AS46" s="50">
        <f t="shared" si="19"/>
        <v>55.865921787709496</v>
      </c>
      <c r="AT46" s="51"/>
      <c r="AU46" s="52"/>
      <c r="AV46" s="51"/>
      <c r="AW46" s="51">
        <v>2200</v>
      </c>
      <c r="AX46" s="50">
        <f t="shared" si="20"/>
        <v>64.686856806821524</v>
      </c>
      <c r="AY46" s="51"/>
      <c r="AZ46" s="52"/>
      <c r="BA46" s="51"/>
      <c r="BB46" s="51">
        <v>2400</v>
      </c>
      <c r="BC46" s="50">
        <f t="shared" si="21"/>
        <v>70.567480152896209</v>
      </c>
      <c r="BD46" s="51"/>
      <c r="BE46" s="52"/>
      <c r="BF46" s="51"/>
      <c r="BG46" s="53">
        <v>2500</v>
      </c>
      <c r="BH46" s="50">
        <f t="shared" si="22"/>
        <v>73.507791825933538</v>
      </c>
      <c r="BI46" s="51"/>
      <c r="BJ46" s="52"/>
      <c r="BK46" s="53">
        <v>3401</v>
      </c>
    </row>
    <row r="47" spans="1:63" x14ac:dyDescent="0.3">
      <c r="A47" s="45">
        <v>38</v>
      </c>
      <c r="B47" s="46" t="s">
        <v>18</v>
      </c>
      <c r="C47" s="46">
        <v>1259</v>
      </c>
      <c r="D47" s="51">
        <v>700</v>
      </c>
      <c r="E47" s="48">
        <f t="shared" si="11"/>
        <v>50.395968322534202</v>
      </c>
      <c r="F47" s="51"/>
      <c r="G47" s="52"/>
      <c r="H47" s="51"/>
      <c r="I47" s="51">
        <v>720</v>
      </c>
      <c r="J47" s="50">
        <f t="shared" si="12"/>
        <v>51.835853131749467</v>
      </c>
      <c r="K47" s="51"/>
      <c r="L47" s="52"/>
      <c r="M47" s="51"/>
      <c r="N47" s="51">
        <v>730</v>
      </c>
      <c r="O47" s="50">
        <f t="shared" si="13"/>
        <v>52.555795536357088</v>
      </c>
      <c r="P47" s="51"/>
      <c r="Q47" s="52"/>
      <c r="R47" s="51"/>
      <c r="S47" s="51">
        <v>740</v>
      </c>
      <c r="T47" s="50">
        <f t="shared" si="14"/>
        <v>53.275737940964717</v>
      </c>
      <c r="U47" s="51"/>
      <c r="V47" s="52"/>
      <c r="W47" s="51"/>
      <c r="X47" s="51">
        <v>750</v>
      </c>
      <c r="Y47" s="50">
        <f t="shared" si="15"/>
        <v>53.995680345572353</v>
      </c>
      <c r="Z47" s="51"/>
      <c r="AA47" s="52"/>
      <c r="AB47" s="51"/>
      <c r="AC47" s="51">
        <v>755</v>
      </c>
      <c r="AD47" s="50">
        <f t="shared" si="16"/>
        <v>54.355651547876171</v>
      </c>
      <c r="AE47" s="51"/>
      <c r="AF47" s="52"/>
      <c r="AG47" s="51"/>
      <c r="AH47" s="51">
        <v>760</v>
      </c>
      <c r="AI47" s="50">
        <f t="shared" si="17"/>
        <v>54.715622750179982</v>
      </c>
      <c r="AJ47" s="51"/>
      <c r="AK47" s="52"/>
      <c r="AL47" s="51"/>
      <c r="AM47" s="51">
        <v>765</v>
      </c>
      <c r="AN47" s="50">
        <f t="shared" si="18"/>
        <v>55.0755939524838</v>
      </c>
      <c r="AO47" s="51"/>
      <c r="AP47" s="52"/>
      <c r="AQ47" s="51"/>
      <c r="AR47" s="51">
        <v>780</v>
      </c>
      <c r="AS47" s="50">
        <f t="shared" si="19"/>
        <v>56.155507559395247</v>
      </c>
      <c r="AT47" s="51"/>
      <c r="AU47" s="52"/>
      <c r="AV47" s="51"/>
      <c r="AW47" s="51">
        <v>920</v>
      </c>
      <c r="AX47" s="50">
        <f t="shared" si="20"/>
        <v>66.234701223902093</v>
      </c>
      <c r="AY47" s="51"/>
      <c r="AZ47" s="52"/>
      <c r="BA47" s="51"/>
      <c r="BB47" s="51">
        <v>1020</v>
      </c>
      <c r="BC47" s="50">
        <f t="shared" si="21"/>
        <v>73.434125269978395</v>
      </c>
      <c r="BD47" s="51"/>
      <c r="BE47" s="52"/>
      <c r="BF47" s="51"/>
      <c r="BG47" s="53">
        <v>1100</v>
      </c>
      <c r="BH47" s="50">
        <f t="shared" si="22"/>
        <v>79.193664506839454</v>
      </c>
      <c r="BI47" s="51"/>
      <c r="BJ47" s="52"/>
      <c r="BK47" s="53">
        <v>1389</v>
      </c>
    </row>
    <row r="48" spans="1:63" x14ac:dyDescent="0.3">
      <c r="A48" s="45">
        <v>39</v>
      </c>
      <c r="B48" s="46" t="s">
        <v>20</v>
      </c>
      <c r="C48" s="46">
        <v>3570</v>
      </c>
      <c r="D48" s="51">
        <v>2100</v>
      </c>
      <c r="E48" s="48">
        <f t="shared" si="11"/>
        <v>48.928238583411002</v>
      </c>
      <c r="F48" s="51"/>
      <c r="G48" s="52"/>
      <c r="H48" s="51"/>
      <c r="I48" s="51">
        <v>2180</v>
      </c>
      <c r="J48" s="50">
        <f t="shared" si="12"/>
        <v>50.792171481826657</v>
      </c>
      <c r="K48" s="51"/>
      <c r="L48" s="52"/>
      <c r="M48" s="51"/>
      <c r="N48" s="51">
        <v>2210</v>
      </c>
      <c r="O48" s="50">
        <f t="shared" si="13"/>
        <v>51.491146318732525</v>
      </c>
      <c r="P48" s="51"/>
      <c r="Q48" s="52"/>
      <c r="R48" s="51"/>
      <c r="S48" s="51">
        <v>2250</v>
      </c>
      <c r="T48" s="50">
        <f t="shared" si="14"/>
        <v>52.423112767940353</v>
      </c>
      <c r="U48" s="51"/>
      <c r="V48" s="52"/>
      <c r="W48" s="51"/>
      <c r="X48" s="51">
        <v>2270</v>
      </c>
      <c r="Y48" s="50">
        <f t="shared" si="15"/>
        <v>52.889095992544263</v>
      </c>
      <c r="Z48" s="51"/>
      <c r="AA48" s="52"/>
      <c r="AB48" s="51"/>
      <c r="AC48" s="51">
        <v>2280</v>
      </c>
      <c r="AD48" s="50">
        <f t="shared" si="16"/>
        <v>53.122087604846222</v>
      </c>
      <c r="AE48" s="51"/>
      <c r="AF48" s="52"/>
      <c r="AG48" s="51"/>
      <c r="AH48" s="51">
        <v>2300</v>
      </c>
      <c r="AI48" s="50">
        <f t="shared" si="17"/>
        <v>53.588070829450139</v>
      </c>
      <c r="AJ48" s="51"/>
      <c r="AK48" s="52"/>
      <c r="AL48" s="51"/>
      <c r="AM48" s="51">
        <v>2310</v>
      </c>
      <c r="AN48" s="50">
        <f t="shared" si="18"/>
        <v>53.821062441752098</v>
      </c>
      <c r="AO48" s="51"/>
      <c r="AP48" s="52"/>
      <c r="AQ48" s="51"/>
      <c r="AR48" s="51">
        <v>2320</v>
      </c>
      <c r="AS48" s="50">
        <f t="shared" si="19"/>
        <v>54.054054054054056</v>
      </c>
      <c r="AT48" s="51"/>
      <c r="AU48" s="52"/>
      <c r="AV48" s="51"/>
      <c r="AW48" s="51">
        <v>2900</v>
      </c>
      <c r="AX48" s="50">
        <f t="shared" si="20"/>
        <v>67.567567567567565</v>
      </c>
      <c r="AY48" s="51"/>
      <c r="AZ48" s="52"/>
      <c r="BA48" s="51"/>
      <c r="BB48" s="51">
        <v>3100</v>
      </c>
      <c r="BC48" s="50">
        <f t="shared" si="21"/>
        <v>72.227399813606709</v>
      </c>
      <c r="BD48" s="51"/>
      <c r="BE48" s="52"/>
      <c r="BF48" s="51"/>
      <c r="BG48" s="53">
        <v>3100</v>
      </c>
      <c r="BH48" s="50">
        <f>BG48/BK48*100</f>
        <v>72.227399813606709</v>
      </c>
      <c r="BI48" s="51"/>
      <c r="BJ48" s="52"/>
      <c r="BK48" s="53">
        <v>4292</v>
      </c>
    </row>
    <row r="49" spans="1:63" x14ac:dyDescent="0.3">
      <c r="A49" s="45">
        <v>40</v>
      </c>
      <c r="B49" s="46" t="s">
        <v>17</v>
      </c>
      <c r="C49" s="46">
        <v>11721</v>
      </c>
      <c r="D49" s="51">
        <v>6700</v>
      </c>
      <c r="E49" s="48">
        <f t="shared" si="11"/>
        <v>50.550777123887123</v>
      </c>
      <c r="F49" s="51"/>
      <c r="G49" s="52"/>
      <c r="H49" s="51"/>
      <c r="I49" s="51">
        <v>6790</v>
      </c>
      <c r="J49" s="50">
        <f t="shared" si="12"/>
        <v>51.229817413610988</v>
      </c>
      <c r="K49" s="51"/>
      <c r="L49" s="52"/>
      <c r="M49" s="51"/>
      <c r="N49" s="51">
        <v>7100</v>
      </c>
      <c r="O49" s="50">
        <f t="shared" si="13"/>
        <v>53.568733967104265</v>
      </c>
      <c r="P49" s="51"/>
      <c r="Q49" s="52"/>
      <c r="R49" s="51"/>
      <c r="S49" s="51">
        <v>7150</v>
      </c>
      <c r="T49" s="50">
        <f t="shared" si="14"/>
        <v>53.945978572506412</v>
      </c>
      <c r="U49" s="51"/>
      <c r="V49" s="52"/>
      <c r="W49" s="51"/>
      <c r="X49" s="51">
        <v>7200</v>
      </c>
      <c r="Y49" s="50">
        <f t="shared" si="15"/>
        <v>54.323223177908552</v>
      </c>
      <c r="Z49" s="51"/>
      <c r="AA49" s="52"/>
      <c r="AB49" s="51"/>
      <c r="AC49" s="51">
        <v>7220</v>
      </c>
      <c r="AD49" s="50">
        <f t="shared" si="16"/>
        <v>54.474121020069411</v>
      </c>
      <c r="AE49" s="51"/>
      <c r="AF49" s="52"/>
      <c r="AG49" s="51"/>
      <c r="AH49" s="51">
        <v>7240</v>
      </c>
      <c r="AI49" s="50">
        <f t="shared" si="17"/>
        <v>54.62501886223027</v>
      </c>
      <c r="AJ49" s="51"/>
      <c r="AK49" s="52"/>
      <c r="AL49" s="51"/>
      <c r="AM49" s="51">
        <v>7260</v>
      </c>
      <c r="AN49" s="50">
        <f t="shared" si="18"/>
        <v>54.775916704391122</v>
      </c>
      <c r="AO49" s="51"/>
      <c r="AP49" s="52"/>
      <c r="AQ49" s="51"/>
      <c r="AR49" s="51">
        <v>7280</v>
      </c>
      <c r="AS49" s="50">
        <f t="shared" si="19"/>
        <v>54.926814546551981</v>
      </c>
      <c r="AT49" s="51"/>
      <c r="AU49" s="52"/>
      <c r="AV49" s="51"/>
      <c r="AW49" s="51">
        <v>9150</v>
      </c>
      <c r="AX49" s="50">
        <f t="shared" si="20"/>
        <v>69.035762788592123</v>
      </c>
      <c r="AY49" s="51"/>
      <c r="AZ49" s="52"/>
      <c r="BA49" s="51"/>
      <c r="BB49" s="51">
        <v>10150</v>
      </c>
      <c r="BC49" s="50">
        <f t="shared" si="21"/>
        <v>76.580654896634982</v>
      </c>
      <c r="BD49" s="51"/>
      <c r="BE49" s="52"/>
      <c r="BF49" s="51"/>
      <c r="BG49" s="53">
        <v>10500</v>
      </c>
      <c r="BH49" s="50">
        <f t="shared" si="22"/>
        <v>79.221367134449977</v>
      </c>
      <c r="BI49" s="51"/>
      <c r="BJ49" s="52"/>
      <c r="BK49" s="53">
        <v>13254</v>
      </c>
    </row>
    <row r="50" spans="1:63" x14ac:dyDescent="0.3">
      <c r="A50" s="45">
        <v>41</v>
      </c>
      <c r="B50" s="46" t="s">
        <v>37</v>
      </c>
      <c r="C50" s="46">
        <v>69008</v>
      </c>
      <c r="D50" s="51">
        <v>43300</v>
      </c>
      <c r="E50" s="48">
        <f t="shared" si="11"/>
        <v>47.852177660879462</v>
      </c>
      <c r="F50" s="51"/>
      <c r="G50" s="52"/>
      <c r="H50" s="51"/>
      <c r="I50" s="51">
        <v>43400</v>
      </c>
      <c r="J50" s="50">
        <f t="shared" si="12"/>
        <v>47.962690773260249</v>
      </c>
      <c r="K50" s="51"/>
      <c r="L50" s="52"/>
      <c r="M50" s="51"/>
      <c r="N50" s="51">
        <v>44300</v>
      </c>
      <c r="O50" s="50">
        <f t="shared" si="13"/>
        <v>48.957308784687307</v>
      </c>
      <c r="P50" s="51"/>
      <c r="Q50" s="52"/>
      <c r="R50" s="51"/>
      <c r="S50" s="51">
        <v>44565</v>
      </c>
      <c r="T50" s="50">
        <f t="shared" si="14"/>
        <v>49.250168532496382</v>
      </c>
      <c r="U50" s="51"/>
      <c r="V50" s="52"/>
      <c r="W50" s="51"/>
      <c r="X50" s="51">
        <v>44850</v>
      </c>
      <c r="Y50" s="50">
        <f t="shared" si="15"/>
        <v>49.565130902781611</v>
      </c>
      <c r="Z50" s="51"/>
      <c r="AA50" s="52"/>
      <c r="AB50" s="51"/>
      <c r="AC50" s="51">
        <v>45050</v>
      </c>
      <c r="AD50" s="50">
        <f t="shared" si="16"/>
        <v>49.786157127543184</v>
      </c>
      <c r="AE50" s="51"/>
      <c r="AF50" s="52"/>
      <c r="AG50" s="51"/>
      <c r="AH50" s="51">
        <v>45200</v>
      </c>
      <c r="AI50" s="50">
        <f t="shared" si="17"/>
        <v>49.951926796114357</v>
      </c>
      <c r="AJ50" s="51"/>
      <c r="AK50" s="52"/>
      <c r="AL50" s="51"/>
      <c r="AM50" s="51">
        <v>45390</v>
      </c>
      <c r="AN50" s="50">
        <f t="shared" si="18"/>
        <v>50.161901709637846</v>
      </c>
      <c r="AO50" s="51"/>
      <c r="AP50" s="52"/>
      <c r="AQ50" s="51"/>
      <c r="AR50" s="51">
        <v>47600</v>
      </c>
      <c r="AS50" s="50">
        <f t="shared" si="19"/>
        <v>52.604241493253177</v>
      </c>
      <c r="AT50" s="51"/>
      <c r="AU50" s="52"/>
      <c r="AV50" s="51"/>
      <c r="AW50" s="51">
        <v>56200</v>
      </c>
      <c r="AX50" s="50">
        <f t="shared" si="20"/>
        <v>62.108369158000599</v>
      </c>
      <c r="AY50" s="51"/>
      <c r="AZ50" s="52"/>
      <c r="BA50" s="51"/>
      <c r="BB50" s="51">
        <v>64800</v>
      </c>
      <c r="BC50" s="50">
        <f t="shared" si="21"/>
        <v>71.612496822748014</v>
      </c>
      <c r="BD50" s="51"/>
      <c r="BE50" s="52"/>
      <c r="BF50" s="51"/>
      <c r="BG50" s="53">
        <v>65100</v>
      </c>
      <c r="BH50" s="50">
        <f t="shared" si="22"/>
        <v>71.944036159890373</v>
      </c>
      <c r="BI50" s="51"/>
      <c r="BJ50" s="52"/>
      <c r="BK50" s="53">
        <v>90487</v>
      </c>
    </row>
    <row r="51" spans="1:63" x14ac:dyDescent="0.3">
      <c r="A51" s="45">
        <v>42</v>
      </c>
      <c r="B51" s="46" t="s">
        <v>12</v>
      </c>
      <c r="C51" s="46">
        <v>35238</v>
      </c>
      <c r="D51" s="51">
        <v>18600</v>
      </c>
      <c r="E51" s="48">
        <f t="shared" si="11"/>
        <v>48.477898248540455</v>
      </c>
      <c r="F51" s="51"/>
      <c r="G51" s="52"/>
      <c r="H51" s="51"/>
      <c r="I51" s="51">
        <v>18700</v>
      </c>
      <c r="J51" s="50">
        <f t="shared" si="12"/>
        <v>48.738532110091739</v>
      </c>
      <c r="K51" s="51"/>
      <c r="L51" s="52"/>
      <c r="M51" s="51"/>
      <c r="N51" s="51">
        <v>18900</v>
      </c>
      <c r="O51" s="50">
        <f t="shared" si="13"/>
        <v>49.259799833194329</v>
      </c>
      <c r="P51" s="51"/>
      <c r="Q51" s="52"/>
      <c r="R51" s="51"/>
      <c r="S51" s="51">
        <v>19200</v>
      </c>
      <c r="T51" s="50">
        <f t="shared" si="14"/>
        <v>50.041701417848202</v>
      </c>
      <c r="U51" s="51"/>
      <c r="V51" s="52"/>
      <c r="W51" s="51"/>
      <c r="X51" s="51">
        <v>19500</v>
      </c>
      <c r="Y51" s="50">
        <f t="shared" si="15"/>
        <v>50.823603002502082</v>
      </c>
      <c r="Z51" s="51"/>
      <c r="AA51" s="52"/>
      <c r="AB51" s="51"/>
      <c r="AC51" s="51">
        <v>19550</v>
      </c>
      <c r="AD51" s="50">
        <f t="shared" si="16"/>
        <v>50.953919933277739</v>
      </c>
      <c r="AE51" s="51"/>
      <c r="AF51" s="52"/>
      <c r="AG51" s="51"/>
      <c r="AH51" s="51">
        <v>19600</v>
      </c>
      <c r="AI51" s="50">
        <f t="shared" si="17"/>
        <v>51.084236864053381</v>
      </c>
      <c r="AJ51" s="51"/>
      <c r="AK51" s="52"/>
      <c r="AL51" s="51"/>
      <c r="AM51" s="51">
        <v>19700</v>
      </c>
      <c r="AN51" s="50">
        <f t="shared" si="18"/>
        <v>51.344870725604672</v>
      </c>
      <c r="AO51" s="51"/>
      <c r="AP51" s="52"/>
      <c r="AQ51" s="51"/>
      <c r="AR51" s="51">
        <v>20200</v>
      </c>
      <c r="AS51" s="50">
        <f t="shared" si="19"/>
        <v>52.648040033361134</v>
      </c>
      <c r="AT51" s="51"/>
      <c r="AU51" s="52"/>
      <c r="AV51" s="51"/>
      <c r="AW51" s="51">
        <v>26400</v>
      </c>
      <c r="AX51" s="50">
        <f t="shared" si="20"/>
        <v>68.807339449541288</v>
      </c>
      <c r="AY51" s="51"/>
      <c r="AZ51" s="52"/>
      <c r="BA51" s="51"/>
      <c r="BB51" s="51">
        <v>29500</v>
      </c>
      <c r="BC51" s="50">
        <f t="shared" si="21"/>
        <v>76.886989157631362</v>
      </c>
      <c r="BD51" s="51"/>
      <c r="BE51" s="52"/>
      <c r="BF51" s="51"/>
      <c r="BG51" s="53">
        <v>31000</v>
      </c>
      <c r="BH51" s="50">
        <f t="shared" si="22"/>
        <v>80.79649708090075</v>
      </c>
      <c r="BI51" s="51"/>
      <c r="BJ51" s="52"/>
      <c r="BK51" s="53">
        <v>38368</v>
      </c>
    </row>
  </sheetData>
  <mergeCells count="55">
    <mergeCell ref="S3:T3"/>
    <mergeCell ref="A1:BK1"/>
    <mergeCell ref="A2:A5"/>
    <mergeCell ref="B2:B5"/>
    <mergeCell ref="C2:C8"/>
    <mergeCell ref="D2:BJ2"/>
    <mergeCell ref="BK2:BK5"/>
    <mergeCell ref="D3:E3"/>
    <mergeCell ref="F3:G3"/>
    <mergeCell ref="H3:H5"/>
    <mergeCell ref="I3:J3"/>
    <mergeCell ref="K3:L3"/>
    <mergeCell ref="M3:M5"/>
    <mergeCell ref="N3:O3"/>
    <mergeCell ref="P3:Q3"/>
    <mergeCell ref="R3:R5"/>
    <mergeCell ref="AM3:AN3"/>
    <mergeCell ref="U3:V3"/>
    <mergeCell ref="W3:W5"/>
    <mergeCell ref="X3:Y3"/>
    <mergeCell ref="Z3:AA3"/>
    <mergeCell ref="AB3:AB5"/>
    <mergeCell ref="AC3:AD3"/>
    <mergeCell ref="AE3:AF3"/>
    <mergeCell ref="AG3:AG5"/>
    <mergeCell ref="AH3:AI3"/>
    <mergeCell ref="AJ3:AK3"/>
    <mergeCell ref="AL3:AL5"/>
    <mergeCell ref="AO3:AP3"/>
    <mergeCell ref="AQ3:AQ5"/>
    <mergeCell ref="AR3:AS3"/>
    <mergeCell ref="AT3:AU3"/>
    <mergeCell ref="AV3:AV5"/>
    <mergeCell ref="BF3:BF5"/>
    <mergeCell ref="BG3:BH3"/>
    <mergeCell ref="AW4:AZ4"/>
    <mergeCell ref="BB4:BE4"/>
    <mergeCell ref="BG4:BJ4"/>
    <mergeCell ref="AW3:AX3"/>
    <mergeCell ref="A6:B8"/>
    <mergeCell ref="BK6:BK8"/>
    <mergeCell ref="BI3:BJ3"/>
    <mergeCell ref="D4:G4"/>
    <mergeCell ref="I4:L4"/>
    <mergeCell ref="N4:Q4"/>
    <mergeCell ref="S4:V4"/>
    <mergeCell ref="X4:AA4"/>
    <mergeCell ref="AC4:AF4"/>
    <mergeCell ref="AH4:AK4"/>
    <mergeCell ref="AM4:AP4"/>
    <mergeCell ref="AR4:AU4"/>
    <mergeCell ref="AY3:AZ3"/>
    <mergeCell ref="BA3:BA5"/>
    <mergeCell ref="BB3:BC3"/>
    <mergeCell ref="BD3:BE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Успех_Е2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Воронина Ю.В.</dc:creator>
  <cp:lastModifiedBy>Нафиса</cp:lastModifiedBy>
  <cp:lastPrinted>2021-12-20T10:18:05Z</cp:lastPrinted>
  <dcterms:created xsi:type="dcterms:W3CDTF">2021-09-21T03:58:46Z</dcterms:created>
  <dcterms:modified xsi:type="dcterms:W3CDTF">2022-07-20T04:45:31Z</dcterms:modified>
</cp:coreProperties>
</file>